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E:\Documents\MATHYBYBOLS\INFOS PRODUITS (colis kilo, fiche techniques, plans montage, normes, ...)\"/>
    </mc:Choice>
  </mc:AlternateContent>
  <xr:revisionPtr revIDLastSave="0" documentId="13_ncr:1_{0DFBAE3A-F815-4D6B-B414-2D46CF64572A}" xr6:coauthVersionLast="47" xr6:coauthVersionMax="47" xr10:uidLastSave="{00000000-0000-0000-0000-000000000000}"/>
  <bookViews>
    <workbookView showHorizontalScroll="0" showVerticalScroll="0" showSheetTabs="0" xWindow="-108" yWindow="-108" windowWidth="23256" windowHeight="12456" xr2:uid="{00000000-000D-0000-FFFF-FFFF00000000}"/>
  </bookViews>
  <sheets>
    <sheet name="Accueil" sheetId="3" r:id="rId1"/>
    <sheet name="Français" sheetId="1" r:id="rId2"/>
    <sheet name="English" sheetId="5" r:id="rId3"/>
    <sheet name="Nederlands" sheetId="4" r:id="rId4"/>
    <sheet name="Données FR" sheetId="2" state="hidden" r:id="rId5"/>
    <sheet name="Données EN" sheetId="6" state="hidden" r:id="rId6"/>
    <sheet name="Données NL" sheetId="7" state="hidden" r:id="rId7"/>
  </sheets>
  <definedNames>
    <definedName name="pieds" localSheetId="5">'Données EN'!$F$4:$F$5</definedName>
    <definedName name="pieds" localSheetId="6">'Données NL'!$F$4:$F$5</definedName>
    <definedName name="pieds">'Données FR'!$F$4:$F$5</definedName>
    <definedName name="_xlnm.Print_Area" localSheetId="2">English!$A$1:$I$20</definedName>
    <definedName name="_xlnm.Print_Area" localSheetId="1">Français!$A$1:$I$20</definedName>
    <definedName name="_xlnm.Print_Area" localSheetId="3">Nederlands!$A$1:$I$20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3" i="7" l="1"/>
  <c r="B32" i="7"/>
  <c r="B31" i="7"/>
  <c r="B29" i="7"/>
  <c r="B27" i="7"/>
  <c r="B26" i="7"/>
  <c r="B25" i="7"/>
  <c r="B33" i="6"/>
  <c r="B32" i="6"/>
  <c r="B31" i="6"/>
  <c r="B30" i="6"/>
  <c r="B29" i="6"/>
  <c r="B27" i="6"/>
  <c r="B26" i="6"/>
  <c r="C27" i="6" s="1"/>
  <c r="F4" i="4"/>
  <c r="F10" i="4"/>
  <c r="F4" i="1"/>
  <c r="B26" i="2" s="1"/>
  <c r="B33" i="2" s="1"/>
  <c r="G4" i="1"/>
  <c r="B30" i="2" s="1"/>
  <c r="F10" i="1"/>
  <c r="B29" i="2"/>
  <c r="B31" i="2"/>
  <c r="F7" i="4"/>
  <c r="G4" i="4"/>
  <c r="B30" i="7" s="1"/>
  <c r="F4" i="5"/>
  <c r="F10" i="5"/>
  <c r="F7" i="5"/>
  <c r="G4" i="5"/>
  <c r="B25" i="6" s="1"/>
  <c r="F7" i="1"/>
  <c r="B27" i="2" s="1"/>
  <c r="B25" i="2" l="1"/>
  <c r="H13" i="4"/>
  <c r="B28" i="6"/>
  <c r="B32" i="2"/>
  <c r="C27" i="2"/>
  <c r="B28" i="2" s="1"/>
  <c r="H13" i="1" s="1"/>
  <c r="H13" i="5"/>
  <c r="C27" i="7"/>
  <c r="B28" i="7" s="1"/>
</calcChain>
</file>

<file path=xl/sharedStrings.xml><?xml version="1.0" encoding="utf-8"?>
<sst xmlns="http://schemas.openxmlformats.org/spreadsheetml/2006/main" count="149" uniqueCount="80">
  <si>
    <t>récap liste des prix</t>
  </si>
  <si>
    <t>Arm 1p ss tab</t>
  </si>
  <si>
    <t>Arm 2p ss tab</t>
  </si>
  <si>
    <t>Arm 3p ss tab</t>
  </si>
  <si>
    <t>pieds</t>
  </si>
  <si>
    <t>std</t>
  </si>
  <si>
    <t>sur mes</t>
  </si>
  <si>
    <t>laqué 1p</t>
  </si>
  <si>
    <t>bois nat 1p</t>
  </si>
  <si>
    <t>laqué 2p</t>
  </si>
  <si>
    <t>bois nat 2p</t>
  </si>
  <si>
    <t>laqué 3p</t>
  </si>
  <si>
    <t>lingère</t>
  </si>
  <si>
    <t>penderie, hang</t>
  </si>
  <si>
    <t>Arm 4p ss tab</t>
  </si>
  <si>
    <t>bois nat 3p</t>
  </si>
  <si>
    <t>laqué 4p</t>
  </si>
  <si>
    <t>bois nat 4p</t>
  </si>
  <si>
    <t>non</t>
  </si>
  <si>
    <t>Avec Pied hauteur 15cm ?</t>
  </si>
  <si>
    <t>nbre de porte</t>
  </si>
  <si>
    <t>formule pour prix = BxC1XC2XC3X(1+((YV-SV)X0,5))+P+T+H</t>
  </si>
  <si>
    <t>Valeur B</t>
  </si>
  <si>
    <t>Valeur C1</t>
  </si>
  <si>
    <t>Valeur C2</t>
  </si>
  <si>
    <t>Valeur C3</t>
  </si>
  <si>
    <t>Valeur YV</t>
  </si>
  <si>
    <t>Valeur SV</t>
  </si>
  <si>
    <t>Valeur P</t>
  </si>
  <si>
    <t>Valeur T</t>
  </si>
  <si>
    <t>Valeur H</t>
  </si>
  <si>
    <t xml:space="preserve">laque </t>
  </si>
  <si>
    <t>naturel</t>
  </si>
  <si>
    <t xml:space="preserve">Pieds </t>
  </si>
  <si>
    <t>Votre prix</t>
  </si>
  <si>
    <t>Sur mesure</t>
  </si>
  <si>
    <t>Nombre de portes</t>
  </si>
  <si>
    <t>Choose your language</t>
  </si>
  <si>
    <t>Choisissez votre langue</t>
  </si>
  <si>
    <t xml:space="preserve"> Dimension standard=55</t>
  </si>
  <si>
    <t>Dimension standard=185</t>
  </si>
  <si>
    <t>Kies je taal</t>
  </si>
  <si>
    <t>MADAVIN or MADAKET WARDROBE</t>
  </si>
  <si>
    <r>
      <rPr>
        <b/>
        <sz val="24"/>
        <color theme="1"/>
        <rFont val="Calibri"/>
        <family val="2"/>
        <scheme val="minor"/>
      </rPr>
      <t>Largeur</t>
    </r>
    <r>
      <rPr>
        <sz val="2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(entre 30 et 240 cm)</t>
    </r>
  </si>
  <si>
    <r>
      <rPr>
        <b/>
        <sz val="24"/>
        <color theme="1"/>
        <rFont val="Calibri"/>
        <family val="2"/>
        <scheme val="minor"/>
      </rPr>
      <t>Profondeur</t>
    </r>
    <r>
      <rPr>
        <sz val="20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(entre 40 et 60 cm )</t>
    </r>
  </si>
  <si>
    <r>
      <rPr>
        <b/>
        <sz val="24"/>
        <color theme="1"/>
        <rFont val="Calibri"/>
        <family val="2"/>
        <scheme val="minor"/>
      </rPr>
      <t>Hauteur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(entre 120 et 240 cm) </t>
    </r>
  </si>
  <si>
    <r>
      <rPr>
        <b/>
        <sz val="24"/>
        <color theme="1"/>
        <rFont val="Calibri"/>
        <family val="2"/>
        <scheme val="minor"/>
      </rPr>
      <t>Nombre de tablettes</t>
    </r>
    <r>
      <rPr>
        <sz val="24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(entre 0 et 16)</t>
    </r>
  </si>
  <si>
    <r>
      <t xml:space="preserve"> Dimension standard </t>
    </r>
    <r>
      <rPr>
        <b/>
        <i/>
        <u/>
        <sz val="11"/>
        <color theme="1"/>
        <rFont val="Calibri"/>
        <family val="2"/>
        <scheme val="minor"/>
      </rPr>
      <t>1p</t>
    </r>
    <r>
      <rPr>
        <b/>
        <i/>
        <sz val="11"/>
        <color theme="1"/>
        <rFont val="Calibri"/>
        <family val="2"/>
        <scheme val="minor"/>
      </rPr>
      <t xml:space="preserve">=50 </t>
    </r>
    <r>
      <rPr>
        <b/>
        <i/>
        <u/>
        <sz val="11"/>
        <color theme="1"/>
        <rFont val="Calibri"/>
        <family val="2"/>
        <scheme val="minor"/>
      </rPr>
      <t>2p</t>
    </r>
    <r>
      <rPr>
        <b/>
        <i/>
        <sz val="11"/>
        <color theme="1"/>
        <rFont val="Calibri"/>
        <family val="2"/>
        <scheme val="minor"/>
      </rPr>
      <t xml:space="preserve">=96 </t>
    </r>
    <r>
      <rPr>
        <b/>
        <i/>
        <u/>
        <sz val="11"/>
        <color theme="1"/>
        <rFont val="Calibri"/>
        <family val="2"/>
        <scheme val="minor"/>
      </rPr>
      <t>3p</t>
    </r>
    <r>
      <rPr>
        <b/>
        <i/>
        <sz val="11"/>
        <color theme="1"/>
        <rFont val="Calibri"/>
        <family val="2"/>
        <scheme val="minor"/>
      </rPr>
      <t xml:space="preserve">=143 </t>
    </r>
    <r>
      <rPr>
        <b/>
        <i/>
        <u/>
        <sz val="11"/>
        <color theme="1"/>
        <rFont val="Calibri"/>
        <family val="2"/>
        <scheme val="minor"/>
      </rPr>
      <t>4p</t>
    </r>
    <r>
      <rPr>
        <b/>
        <i/>
        <sz val="11"/>
        <color theme="1"/>
        <rFont val="Calibri"/>
        <family val="2"/>
        <scheme val="minor"/>
      </rPr>
      <t>=189</t>
    </r>
  </si>
  <si>
    <t>Bespoke</t>
  </si>
  <si>
    <t>Number of doors</t>
  </si>
  <si>
    <t>Your price</t>
  </si>
  <si>
    <r>
      <rPr>
        <b/>
        <sz val="24"/>
        <color theme="1"/>
        <rFont val="Calibri"/>
        <family val="2"/>
        <scheme val="minor"/>
      </rPr>
      <t>Width</t>
    </r>
    <r>
      <rPr>
        <sz val="2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(between 30 and 240 cm)</t>
    </r>
  </si>
  <si>
    <r>
      <rPr>
        <b/>
        <sz val="24"/>
        <color theme="1"/>
        <rFont val="Calibri"/>
        <family val="2"/>
        <scheme val="minor"/>
      </rPr>
      <t>Depth</t>
    </r>
    <r>
      <rPr>
        <sz val="20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(between 40 and 60 cm )</t>
    </r>
  </si>
  <si>
    <r>
      <t xml:space="preserve">Standard size </t>
    </r>
    <r>
      <rPr>
        <b/>
        <i/>
        <u/>
        <sz val="11"/>
        <color theme="1"/>
        <rFont val="Calibri"/>
        <family val="2"/>
        <scheme val="minor"/>
      </rPr>
      <t>1d</t>
    </r>
    <r>
      <rPr>
        <b/>
        <i/>
        <sz val="11"/>
        <color theme="1"/>
        <rFont val="Calibri"/>
        <family val="2"/>
        <scheme val="minor"/>
      </rPr>
      <t xml:space="preserve">=50 </t>
    </r>
    <r>
      <rPr>
        <b/>
        <i/>
        <u/>
        <sz val="11"/>
        <color theme="1"/>
        <rFont val="Calibri"/>
        <family val="2"/>
        <scheme val="minor"/>
      </rPr>
      <t>2d</t>
    </r>
    <r>
      <rPr>
        <b/>
        <i/>
        <sz val="11"/>
        <color theme="1"/>
        <rFont val="Calibri"/>
        <family val="2"/>
        <scheme val="minor"/>
      </rPr>
      <t xml:space="preserve">=96 </t>
    </r>
    <r>
      <rPr>
        <b/>
        <i/>
        <u/>
        <sz val="11"/>
        <color theme="1"/>
        <rFont val="Calibri"/>
        <family val="2"/>
        <scheme val="minor"/>
      </rPr>
      <t>3d</t>
    </r>
    <r>
      <rPr>
        <b/>
        <i/>
        <sz val="11"/>
        <color theme="1"/>
        <rFont val="Calibri"/>
        <family val="2"/>
        <scheme val="minor"/>
      </rPr>
      <t xml:space="preserve">=143 </t>
    </r>
    <r>
      <rPr>
        <b/>
        <i/>
        <u/>
        <sz val="11"/>
        <color theme="1"/>
        <rFont val="Calibri"/>
        <family val="2"/>
        <scheme val="minor"/>
      </rPr>
      <t>4d</t>
    </r>
    <r>
      <rPr>
        <b/>
        <i/>
        <sz val="11"/>
        <color theme="1"/>
        <rFont val="Calibri"/>
        <family val="2"/>
        <scheme val="minor"/>
      </rPr>
      <t>=189</t>
    </r>
  </si>
  <si>
    <t>Enter your size…</t>
  </si>
  <si>
    <r>
      <rPr>
        <b/>
        <sz val="24"/>
        <color theme="1"/>
        <rFont val="Calibri"/>
        <family val="2"/>
        <scheme val="minor"/>
      </rPr>
      <t>Height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(between 120 and 240 cm) </t>
    </r>
  </si>
  <si>
    <t>Standard size = 185</t>
  </si>
  <si>
    <t xml:space="preserve"> Standard size = 55</t>
  </si>
  <si>
    <t>With foot height 15cm ?</t>
  </si>
  <si>
    <r>
      <rPr>
        <b/>
        <sz val="24"/>
        <color theme="1"/>
        <rFont val="Calibri"/>
        <family val="2"/>
        <scheme val="minor"/>
      </rPr>
      <t>Nombre de penderies</t>
    </r>
    <r>
      <rPr>
        <sz val="24"/>
        <color theme="1"/>
        <rFont val="Calibri"/>
        <family val="2"/>
        <scheme val="minor"/>
      </rPr>
      <t xml:space="preserve"> </t>
    </r>
  </si>
  <si>
    <t>Uw prijs</t>
  </si>
  <si>
    <t>Encodez vos dimensions...</t>
  </si>
  <si>
    <t>Voer uw afmetingen in…</t>
  </si>
  <si>
    <r>
      <rPr>
        <b/>
        <sz val="24"/>
        <color theme="1"/>
        <rFont val="Calibri"/>
        <family val="2"/>
        <scheme val="minor"/>
      </rPr>
      <t>Breedte</t>
    </r>
    <r>
      <rPr>
        <sz val="2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(tussen 30 en 240 cm)</t>
    </r>
  </si>
  <si>
    <r>
      <rPr>
        <b/>
        <sz val="24"/>
        <color theme="1"/>
        <rFont val="Calibri"/>
        <family val="2"/>
        <scheme val="minor"/>
      </rPr>
      <t>Diepte</t>
    </r>
    <r>
      <rPr>
        <sz val="20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(tussen 40 en60 cm )</t>
    </r>
  </si>
  <si>
    <r>
      <rPr>
        <b/>
        <sz val="24"/>
        <color theme="1"/>
        <rFont val="Calibri"/>
        <family val="2"/>
        <scheme val="minor"/>
      </rPr>
      <t>Hoogte</t>
    </r>
    <r>
      <rPr>
        <sz val="11"/>
        <color theme="1"/>
        <rFont val="Calibri"/>
        <family val="2"/>
        <scheme val="minor"/>
      </rPr>
      <t xml:space="preserve">(tussen 120 en 240 cm) </t>
    </r>
  </si>
  <si>
    <r>
      <t xml:space="preserve">Standaard maat </t>
    </r>
    <r>
      <rPr>
        <b/>
        <i/>
        <u/>
        <sz val="11"/>
        <color theme="1"/>
        <rFont val="Calibri"/>
        <family val="2"/>
        <scheme val="minor"/>
      </rPr>
      <t>1d</t>
    </r>
    <r>
      <rPr>
        <b/>
        <i/>
        <sz val="11"/>
        <color theme="1"/>
        <rFont val="Calibri"/>
        <family val="2"/>
        <scheme val="minor"/>
      </rPr>
      <t xml:space="preserve">=50 </t>
    </r>
    <r>
      <rPr>
        <b/>
        <i/>
        <u/>
        <sz val="11"/>
        <color theme="1"/>
        <rFont val="Calibri"/>
        <family val="2"/>
        <scheme val="minor"/>
      </rPr>
      <t>2d</t>
    </r>
    <r>
      <rPr>
        <b/>
        <i/>
        <sz val="11"/>
        <color theme="1"/>
        <rFont val="Calibri"/>
        <family val="2"/>
        <scheme val="minor"/>
      </rPr>
      <t xml:space="preserve">=96 </t>
    </r>
    <r>
      <rPr>
        <b/>
        <i/>
        <u/>
        <sz val="11"/>
        <color theme="1"/>
        <rFont val="Calibri"/>
        <family val="2"/>
        <scheme val="minor"/>
      </rPr>
      <t>3d</t>
    </r>
    <r>
      <rPr>
        <b/>
        <i/>
        <sz val="11"/>
        <color theme="1"/>
        <rFont val="Calibri"/>
        <family val="2"/>
        <scheme val="minor"/>
      </rPr>
      <t xml:space="preserve">=143 </t>
    </r>
    <r>
      <rPr>
        <b/>
        <i/>
        <u/>
        <sz val="11"/>
        <color theme="1"/>
        <rFont val="Calibri"/>
        <family val="2"/>
        <scheme val="minor"/>
      </rPr>
      <t>4d</t>
    </r>
    <r>
      <rPr>
        <b/>
        <i/>
        <sz val="11"/>
        <color theme="1"/>
        <rFont val="Calibri"/>
        <family val="2"/>
        <scheme val="minor"/>
      </rPr>
      <t>=189</t>
    </r>
  </si>
  <si>
    <t>Standaard maat = 185</t>
  </si>
  <si>
    <t>Speciaal gemaakt</t>
  </si>
  <si>
    <t>Antaal deuren</t>
  </si>
  <si>
    <t>Met  voet hoogte 15cm ?</t>
  </si>
  <si>
    <t xml:space="preserve"> Standaard maat = 55</t>
  </si>
  <si>
    <r>
      <rPr>
        <b/>
        <sz val="24"/>
        <color theme="1"/>
        <rFont val="Calibri"/>
        <family val="2"/>
        <scheme val="minor"/>
      </rPr>
      <t xml:space="preserve">Aantal tabletten </t>
    </r>
    <r>
      <rPr>
        <sz val="11"/>
        <color theme="1"/>
        <rFont val="Calibri"/>
        <family val="2"/>
        <scheme val="minor"/>
      </rPr>
      <t>(tussen 0 en 16)</t>
    </r>
  </si>
  <si>
    <r>
      <rPr>
        <b/>
        <sz val="24"/>
        <color theme="1"/>
        <rFont val="Calibri"/>
        <family val="2"/>
        <scheme val="minor"/>
      </rPr>
      <t>Aantal hang baar</t>
    </r>
    <r>
      <rPr>
        <sz val="24"/>
        <color theme="1"/>
        <rFont val="Calibri"/>
        <family val="2"/>
        <scheme val="minor"/>
      </rPr>
      <t xml:space="preserve"> </t>
    </r>
  </si>
  <si>
    <r>
      <rPr>
        <b/>
        <sz val="24"/>
        <color theme="1"/>
        <rFont val="Calibri"/>
        <family val="2"/>
        <scheme val="minor"/>
      </rPr>
      <t xml:space="preserve">Number of tablets </t>
    </r>
    <r>
      <rPr>
        <sz val="11"/>
        <color theme="1"/>
        <rFont val="Calibri"/>
        <family val="2"/>
        <scheme val="minor"/>
      </rPr>
      <t>(between 0 and 16)</t>
    </r>
  </si>
  <si>
    <r>
      <rPr>
        <b/>
        <sz val="24"/>
        <color theme="1"/>
        <rFont val="Calibri"/>
        <family val="2"/>
        <scheme val="minor"/>
      </rPr>
      <t>Number of bars</t>
    </r>
    <r>
      <rPr>
        <sz val="24"/>
        <color theme="1"/>
        <rFont val="Calibri"/>
        <family val="2"/>
        <scheme val="minor"/>
      </rPr>
      <t xml:space="preserve"> </t>
    </r>
  </si>
  <si>
    <t>les penderies se fixent sous une tablette</t>
  </si>
  <si>
    <t>bar is attached under one of the shelf</t>
  </si>
  <si>
    <t>hang baar wordt onder een plank bevestigd</t>
  </si>
  <si>
    <t xml:space="preserve">CREATE YOURS …..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</si>
</sst>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1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24"/>
      <color theme="1"/>
      <name val="Calibri"/>
      <family val="2"/>
      <scheme val="minor"/>
    </font>
    <font>
      <sz val="30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0" fillId="0" borderId="1" xfId="0" applyBorder="1"/>
    <xf numFmtId="0" fontId="0" fillId="2" borderId="2" xfId="0" applyFill="1" applyBorder="1" applyAlignment="1">
      <alignment horizontal="center"/>
    </xf>
    <xf numFmtId="0" fontId="0" fillId="0" borderId="3" xfId="0" applyBorder="1"/>
    <xf numFmtId="0" fontId="0" fillId="2" borderId="4" xfId="0" applyFill="1" applyBorder="1" applyAlignment="1">
      <alignment horizontal="center"/>
    </xf>
    <xf numFmtId="0" fontId="0" fillId="0" borderId="5" xfId="0" applyBorder="1"/>
    <xf numFmtId="0" fontId="0" fillId="2" borderId="6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right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0" borderId="13" xfId="0" applyBorder="1"/>
    <xf numFmtId="0" fontId="0" fillId="0" borderId="1" xfId="0" applyBorder="1" applyAlignment="1">
      <alignment horizontal="right"/>
    </xf>
    <xf numFmtId="0" fontId="0" fillId="2" borderId="14" xfId="0" applyFill="1" applyBorder="1" applyAlignment="1">
      <alignment horizontal="center"/>
    </xf>
    <xf numFmtId="0" fontId="0" fillId="0" borderId="3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2" borderId="15" xfId="0" applyFill="1" applyBorder="1" applyAlignment="1">
      <alignment horizontal="center"/>
    </xf>
    <xf numFmtId="0" fontId="1" fillId="3" borderId="0" xfId="0" applyFont="1" applyFill="1"/>
    <xf numFmtId="0" fontId="0" fillId="0" borderId="18" xfId="0" applyBorder="1"/>
    <xf numFmtId="0" fontId="0" fillId="0" borderId="19" xfId="0" applyBorder="1"/>
    <xf numFmtId="0" fontId="0" fillId="0" borderId="21" xfId="0" applyBorder="1"/>
    <xf numFmtId="0" fontId="0" fillId="4" borderId="0" xfId="0" applyFill="1"/>
    <xf numFmtId="0" fontId="0" fillId="4" borderId="0" xfId="0" applyFill="1" applyAlignment="1">
      <alignment horizontal="center"/>
    </xf>
    <xf numFmtId="0" fontId="3" fillId="4" borderId="0" xfId="1" applyFill="1"/>
    <xf numFmtId="0" fontId="6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center"/>
    </xf>
    <xf numFmtId="0" fontId="10" fillId="4" borderId="0" xfId="0" applyFont="1" applyFill="1" applyAlignment="1">
      <alignment horizontal="right"/>
    </xf>
    <xf numFmtId="0" fontId="0" fillId="4" borderId="0" xfId="0" applyFill="1" applyAlignment="1">
      <alignment horizontal="right"/>
    </xf>
    <xf numFmtId="0" fontId="4" fillId="4" borderId="0" xfId="0" applyFont="1" applyFill="1" applyAlignment="1">
      <alignment horizontal="right"/>
    </xf>
    <xf numFmtId="164" fontId="6" fillId="4" borderId="0" xfId="0" applyNumberFormat="1" applyFont="1" applyFill="1" applyAlignment="1">
      <alignment horizontal="center"/>
    </xf>
    <xf numFmtId="0" fontId="12" fillId="4" borderId="0" xfId="0" applyFont="1" applyFill="1" applyAlignment="1">
      <alignment horizontal="center"/>
    </xf>
    <xf numFmtId="0" fontId="13" fillId="4" borderId="0" xfId="0" applyFont="1" applyFill="1" applyAlignment="1">
      <alignment horizontal="center"/>
    </xf>
    <xf numFmtId="0" fontId="14" fillId="4" borderId="0" xfId="0" applyFont="1" applyFill="1" applyAlignment="1">
      <alignment horizontal="center"/>
    </xf>
    <xf numFmtId="0" fontId="15" fillId="4" borderId="0" xfId="0" applyFont="1" applyFill="1" applyAlignment="1">
      <alignment horizontal="center"/>
    </xf>
    <xf numFmtId="0" fontId="5" fillId="4" borderId="0" xfId="0" applyFont="1" applyFill="1" applyAlignment="1">
      <alignment horizontal="right"/>
    </xf>
    <xf numFmtId="164" fontId="16" fillId="5" borderId="24" xfId="0" applyNumberFormat="1" applyFont="1" applyFill="1" applyBorder="1" applyAlignment="1">
      <alignment horizontal="center"/>
    </xf>
    <xf numFmtId="0" fontId="6" fillId="0" borderId="12" xfId="0" applyFont="1" applyBorder="1" applyAlignment="1" applyProtection="1">
      <alignment horizontal="center"/>
      <protection locked="0"/>
    </xf>
    <xf numFmtId="0" fontId="8" fillId="4" borderId="0" xfId="0" applyFont="1" applyFill="1" applyAlignment="1">
      <alignment horizontal="center"/>
    </xf>
    <xf numFmtId="0" fontId="7" fillId="4" borderId="0" xfId="0" applyFont="1" applyFill="1" applyAlignment="1">
      <alignment horizontal="center"/>
    </xf>
    <xf numFmtId="0" fontId="7" fillId="4" borderId="0" xfId="0" applyFont="1" applyFill="1" applyAlignment="1">
      <alignment horizontal="left"/>
    </xf>
    <xf numFmtId="0" fontId="16" fillId="5" borderId="22" xfId="0" applyFont="1" applyFill="1" applyBorder="1" applyAlignment="1">
      <alignment horizontal="center"/>
    </xf>
    <xf numFmtId="0" fontId="0" fillId="0" borderId="23" xfId="0" applyBorder="1"/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AB9A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hyperlink" Target="#Fran&#231;ais!A1"/><Relationship Id="rId6" Type="http://schemas.openxmlformats.org/officeDocument/2006/relationships/hyperlink" Target="#Nederlands!A1"/><Relationship Id="rId5" Type="http://schemas.openxmlformats.org/officeDocument/2006/relationships/hyperlink" Target="#English!A1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Accueil!A1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Accueil!A1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Accueil!A1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</xdr:colOff>
      <xdr:row>23</xdr:row>
      <xdr:rowOff>30480</xdr:rowOff>
    </xdr:from>
    <xdr:to>
      <xdr:col>5</xdr:col>
      <xdr:colOff>762000</xdr:colOff>
      <xdr:row>25</xdr:row>
      <xdr:rowOff>152400</xdr:rowOff>
    </xdr:to>
    <xdr:sp macro="" textlink="">
      <xdr:nvSpPr>
        <xdr:cNvPr id="2" name="Rectangle : coins arrondi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62CD0B8-3635-F9C3-0557-1E28457B42B5}"/>
            </a:ext>
          </a:extLst>
        </xdr:cNvPr>
        <xdr:cNvSpPr/>
      </xdr:nvSpPr>
      <xdr:spPr>
        <a:xfrm>
          <a:off x="3192780" y="4823460"/>
          <a:ext cx="1531620" cy="487680"/>
        </a:xfrm>
        <a:prstGeom prst="roundRect">
          <a:avLst/>
        </a:prstGeom>
        <a:solidFill>
          <a:srgbClr val="AB9A85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fr-BE" sz="1800" baseline="0">
              <a:latin typeface="Calibri" panose="020F0502020204030204" pitchFamily="34" charset="0"/>
            </a:rPr>
            <a:t>FRANCAIS</a:t>
          </a:r>
        </a:p>
      </xdr:txBody>
    </xdr:sp>
    <xdr:clientData/>
  </xdr:twoCellAnchor>
  <xdr:twoCellAnchor editAs="oneCell">
    <xdr:from>
      <xdr:col>0</xdr:col>
      <xdr:colOff>289561</xdr:colOff>
      <xdr:row>1</xdr:row>
      <xdr:rowOff>16847</xdr:rowOff>
    </xdr:from>
    <xdr:to>
      <xdr:col>3</xdr:col>
      <xdr:colOff>720013</xdr:colOff>
      <xdr:row>3</xdr:row>
      <xdr:rowOff>0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D679EE0B-1D25-39C7-AE80-67F3B22780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9561" y="199727"/>
          <a:ext cx="2807892" cy="653713"/>
        </a:xfrm>
        <a:prstGeom prst="rect">
          <a:avLst/>
        </a:prstGeom>
      </xdr:spPr>
    </xdr:pic>
    <xdr:clientData/>
  </xdr:twoCellAnchor>
  <xdr:twoCellAnchor editAs="oneCell">
    <xdr:from>
      <xdr:col>1</xdr:col>
      <xdr:colOff>281941</xdr:colOff>
      <xdr:row>5</xdr:row>
      <xdr:rowOff>96728</xdr:rowOff>
    </xdr:from>
    <xdr:to>
      <xdr:col>5</xdr:col>
      <xdr:colOff>60960</xdr:colOff>
      <xdr:row>20</xdr:row>
      <xdr:rowOff>167974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900E003-B40D-B66E-733F-FD9E9E47E5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74421" y="1437848"/>
          <a:ext cx="2948939" cy="3096386"/>
        </a:xfrm>
        <a:prstGeom prst="rect">
          <a:avLst/>
        </a:prstGeom>
        <a:effectLst>
          <a:softEdge rad="190500"/>
        </a:effectLst>
      </xdr:spPr>
    </xdr:pic>
    <xdr:clientData/>
  </xdr:twoCellAnchor>
  <xdr:twoCellAnchor editAs="oneCell">
    <xdr:from>
      <xdr:col>12</xdr:col>
      <xdr:colOff>487680</xdr:colOff>
      <xdr:row>4</xdr:row>
      <xdr:rowOff>244950</xdr:rowOff>
    </xdr:from>
    <xdr:to>
      <xdr:col>14</xdr:col>
      <xdr:colOff>670560</xdr:colOff>
      <xdr:row>21</xdr:row>
      <xdr:rowOff>91440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D4BC02C2-CBE2-BBF0-8611-71DE14B482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997440" y="1189830"/>
          <a:ext cx="1767840" cy="3450750"/>
        </a:xfrm>
        <a:prstGeom prst="rect">
          <a:avLst/>
        </a:prstGeom>
        <a:effectLst>
          <a:softEdge rad="152400"/>
        </a:effectLst>
      </xdr:spPr>
    </xdr:pic>
    <xdr:clientData/>
  </xdr:twoCellAnchor>
  <xdr:twoCellAnchor>
    <xdr:from>
      <xdr:col>7</xdr:col>
      <xdr:colOff>358140</xdr:colOff>
      <xdr:row>23</xdr:row>
      <xdr:rowOff>7620</xdr:rowOff>
    </xdr:from>
    <xdr:to>
      <xdr:col>9</xdr:col>
      <xdr:colOff>304800</xdr:colOff>
      <xdr:row>25</xdr:row>
      <xdr:rowOff>129540</xdr:rowOff>
    </xdr:to>
    <xdr:sp macro="" textlink="">
      <xdr:nvSpPr>
        <xdr:cNvPr id="8" name="Rectangle : coins arrondis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675D287-8968-48A8-BB39-F6F6101539C6}"/>
            </a:ext>
          </a:extLst>
        </xdr:cNvPr>
        <xdr:cNvSpPr/>
      </xdr:nvSpPr>
      <xdr:spPr>
        <a:xfrm>
          <a:off x="5905500" y="5013960"/>
          <a:ext cx="1531620" cy="487680"/>
        </a:xfrm>
        <a:prstGeom prst="roundRect">
          <a:avLst/>
        </a:prstGeom>
        <a:solidFill>
          <a:srgbClr val="AB9A85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fr-BE" sz="1800" baseline="0">
              <a:latin typeface="Calibri" panose="020F0502020204030204" pitchFamily="34" charset="0"/>
            </a:rPr>
            <a:t>ENGLISH</a:t>
          </a:r>
        </a:p>
      </xdr:txBody>
    </xdr:sp>
    <xdr:clientData/>
  </xdr:twoCellAnchor>
  <xdr:twoCellAnchor>
    <xdr:from>
      <xdr:col>11</xdr:col>
      <xdr:colOff>38100</xdr:colOff>
      <xdr:row>23</xdr:row>
      <xdr:rowOff>30480</xdr:rowOff>
    </xdr:from>
    <xdr:to>
      <xdr:col>12</xdr:col>
      <xdr:colOff>777240</xdr:colOff>
      <xdr:row>25</xdr:row>
      <xdr:rowOff>152400</xdr:rowOff>
    </xdr:to>
    <xdr:sp macro="" textlink="">
      <xdr:nvSpPr>
        <xdr:cNvPr id="10" name="Rectangle : coins arrondis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1DA17375-192B-443B-B89B-9D5C04D3788E}"/>
            </a:ext>
          </a:extLst>
        </xdr:cNvPr>
        <xdr:cNvSpPr/>
      </xdr:nvSpPr>
      <xdr:spPr>
        <a:xfrm>
          <a:off x="8755380" y="4823460"/>
          <a:ext cx="1531620" cy="487680"/>
        </a:xfrm>
        <a:prstGeom prst="roundRect">
          <a:avLst/>
        </a:prstGeom>
        <a:solidFill>
          <a:srgbClr val="AB9A85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fr-BE" sz="1800" baseline="0">
              <a:latin typeface="Calibri" panose="020F0502020204030204" pitchFamily="34" charset="0"/>
            </a:rPr>
            <a:t>NEDERLANDS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236220</xdr:colOff>
      <xdr:row>0</xdr:row>
      <xdr:rowOff>167640</xdr:rowOff>
    </xdr:from>
    <xdr:to>
      <xdr:col>2</xdr:col>
      <xdr:colOff>1946832</xdr:colOff>
      <xdr:row>2</xdr:row>
      <xdr:rowOff>13633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38A72E6D-07CD-4F29-B00E-247ECE7BAB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220" y="167640"/>
          <a:ext cx="2807892" cy="653713"/>
        </a:xfrm>
        <a:prstGeom prst="rect">
          <a:avLst/>
        </a:prstGeom>
      </xdr:spPr>
    </xdr:pic>
    <xdr:clientData/>
  </xdr:twoCellAnchor>
  <xdr:twoCellAnchor>
    <xdr:from>
      <xdr:col>7</xdr:col>
      <xdr:colOff>579120</xdr:colOff>
      <xdr:row>16</xdr:row>
      <xdr:rowOff>167640</xdr:rowOff>
    </xdr:from>
    <xdr:to>
      <xdr:col>7</xdr:col>
      <xdr:colOff>1798320</xdr:colOff>
      <xdr:row>17</xdr:row>
      <xdr:rowOff>106680</xdr:rowOff>
    </xdr:to>
    <xdr:sp macro="" textlink="">
      <xdr:nvSpPr>
        <xdr:cNvPr id="6" name="Rectangle : coins arrondis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5856013-2CE6-430A-991B-3DCECA2475EF}"/>
            </a:ext>
          </a:extLst>
        </xdr:cNvPr>
        <xdr:cNvSpPr/>
      </xdr:nvSpPr>
      <xdr:spPr>
        <a:xfrm>
          <a:off x="9471660" y="5539740"/>
          <a:ext cx="1219200" cy="342900"/>
        </a:xfrm>
        <a:prstGeom prst="roundRect">
          <a:avLst/>
        </a:prstGeom>
        <a:solidFill>
          <a:srgbClr val="AB9A85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fr-BE" sz="1500" baseline="0">
              <a:latin typeface="Calibri" panose="020F0502020204030204" pitchFamily="34" charset="0"/>
            </a:rPr>
            <a:t>Retour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243840</xdr:colOff>
      <xdr:row>0</xdr:row>
      <xdr:rowOff>198120</xdr:rowOff>
    </xdr:from>
    <xdr:to>
      <xdr:col>2</xdr:col>
      <xdr:colOff>1954452</xdr:colOff>
      <xdr:row>2</xdr:row>
      <xdr:rowOff>44113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0A53EAF-490E-40DF-8E96-F6D9AD549F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840" y="198120"/>
          <a:ext cx="2807892" cy="653713"/>
        </a:xfrm>
        <a:prstGeom prst="rect">
          <a:avLst/>
        </a:prstGeom>
      </xdr:spPr>
    </xdr:pic>
    <xdr:clientData/>
  </xdr:twoCellAnchor>
  <xdr:twoCellAnchor>
    <xdr:from>
      <xdr:col>7</xdr:col>
      <xdr:colOff>739140</xdr:colOff>
      <xdr:row>16</xdr:row>
      <xdr:rowOff>83820</xdr:rowOff>
    </xdr:from>
    <xdr:to>
      <xdr:col>7</xdr:col>
      <xdr:colOff>1958340</xdr:colOff>
      <xdr:row>17</xdr:row>
      <xdr:rowOff>22860</xdr:rowOff>
    </xdr:to>
    <xdr:sp macro="" textlink="">
      <xdr:nvSpPr>
        <xdr:cNvPr id="4" name="Rectangle : coins arrondi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0BA766E-54D4-4480-B093-985B0C5B845B}"/>
            </a:ext>
          </a:extLst>
        </xdr:cNvPr>
        <xdr:cNvSpPr/>
      </xdr:nvSpPr>
      <xdr:spPr>
        <a:xfrm>
          <a:off x="9631680" y="5455920"/>
          <a:ext cx="1219200" cy="342900"/>
        </a:xfrm>
        <a:prstGeom prst="roundRect">
          <a:avLst/>
        </a:prstGeom>
        <a:solidFill>
          <a:srgbClr val="AB9A85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fr-BE" sz="1500" baseline="0">
              <a:latin typeface="Calibri" panose="020F0502020204030204" pitchFamily="34" charset="0"/>
            </a:rPr>
            <a:t>Back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289560</xdr:colOff>
      <xdr:row>0</xdr:row>
      <xdr:rowOff>167640</xdr:rowOff>
    </xdr:from>
    <xdr:to>
      <xdr:col>2</xdr:col>
      <xdr:colOff>2000172</xdr:colOff>
      <xdr:row>2</xdr:row>
      <xdr:rowOff>13633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CB26371F-B5E3-4F8F-8E36-1AB9801691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9560" y="167640"/>
          <a:ext cx="2807892" cy="653713"/>
        </a:xfrm>
        <a:prstGeom prst="rect">
          <a:avLst/>
        </a:prstGeom>
      </xdr:spPr>
    </xdr:pic>
    <xdr:clientData/>
  </xdr:twoCellAnchor>
  <xdr:twoCellAnchor>
    <xdr:from>
      <xdr:col>7</xdr:col>
      <xdr:colOff>716280</xdr:colOff>
      <xdr:row>16</xdr:row>
      <xdr:rowOff>60960</xdr:rowOff>
    </xdr:from>
    <xdr:to>
      <xdr:col>7</xdr:col>
      <xdr:colOff>1935480</xdr:colOff>
      <xdr:row>17</xdr:row>
      <xdr:rowOff>0</xdr:rowOff>
    </xdr:to>
    <xdr:sp macro="" textlink="">
      <xdr:nvSpPr>
        <xdr:cNvPr id="6" name="Rectangle : coins arrondis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BFFAFA8-EACA-4CE4-BF3A-CB45D492B0F4}"/>
            </a:ext>
          </a:extLst>
        </xdr:cNvPr>
        <xdr:cNvSpPr/>
      </xdr:nvSpPr>
      <xdr:spPr>
        <a:xfrm>
          <a:off x="9784080" y="5433060"/>
          <a:ext cx="1219200" cy="342900"/>
        </a:xfrm>
        <a:prstGeom prst="roundRect">
          <a:avLst/>
        </a:prstGeom>
        <a:solidFill>
          <a:srgbClr val="AB9A85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fr-BE" sz="1500" baseline="0">
              <a:latin typeface="Calibri" panose="020F0502020204030204" pitchFamily="34" charset="0"/>
            </a:rPr>
            <a:t>Terug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5AF31-73AE-43DD-B28F-138391196FD8}">
  <dimension ref="B3:N15"/>
  <sheetViews>
    <sheetView showGridLines="0" showRowColHeaders="0" tabSelected="1" workbookViewId="0"/>
  </sheetViews>
  <sheetFormatPr baseColWidth="10" defaultColWidth="11.5546875" defaultRowHeight="14.4" x14ac:dyDescent="0.3"/>
  <cols>
    <col min="1" max="16384" width="11.5546875" style="25"/>
  </cols>
  <sheetData>
    <row r="3" spans="2:14" ht="38.4" x14ac:dyDescent="0.7">
      <c r="D3" s="26"/>
      <c r="E3" s="43" t="s">
        <v>79</v>
      </c>
      <c r="F3" s="43"/>
      <c r="G3" s="43"/>
      <c r="H3" s="43"/>
      <c r="I3" s="43"/>
      <c r="J3" s="43"/>
      <c r="K3" s="43"/>
      <c r="L3" s="43"/>
      <c r="M3" s="43"/>
      <c r="N3" s="43"/>
    </row>
    <row r="5" spans="2:14" ht="31.2" x14ac:dyDescent="0.6">
      <c r="B5" s="27"/>
      <c r="I5" s="38" t="s">
        <v>42</v>
      </c>
    </row>
    <row r="6" spans="2:14" ht="25.8" x14ac:dyDescent="0.3">
      <c r="I6" s="28"/>
    </row>
    <row r="9" spans="2:14" ht="18" x14ac:dyDescent="0.35">
      <c r="H9" s="42" t="s">
        <v>38</v>
      </c>
      <c r="I9" s="42"/>
      <c r="J9" s="42"/>
    </row>
    <row r="10" spans="2:14" x14ac:dyDescent="0.3">
      <c r="H10" s="26"/>
      <c r="I10" s="26"/>
      <c r="J10" s="26"/>
    </row>
    <row r="12" spans="2:14" ht="18" x14ac:dyDescent="0.35">
      <c r="H12" s="42" t="s">
        <v>37</v>
      </c>
      <c r="I12" s="42"/>
      <c r="J12" s="42"/>
    </row>
    <row r="15" spans="2:14" ht="18" x14ac:dyDescent="0.35">
      <c r="H15" s="42" t="s">
        <v>41</v>
      </c>
      <c r="I15" s="42"/>
      <c r="J15" s="42"/>
    </row>
  </sheetData>
  <sheetProtection sheet="1" objects="1" scenarios="1" selectLockedCells="1"/>
  <mergeCells count="4">
    <mergeCell ref="H12:J12"/>
    <mergeCell ref="H9:J9"/>
    <mergeCell ref="H15:J15"/>
    <mergeCell ref="E3:N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H20"/>
  <sheetViews>
    <sheetView workbookViewId="0">
      <selection activeCell="E17" sqref="E17"/>
    </sheetView>
  </sheetViews>
  <sheetFormatPr baseColWidth="10" defaultColWidth="11.5546875" defaultRowHeight="31.95" customHeight="1" x14ac:dyDescent="0.3"/>
  <cols>
    <col min="1" max="2" width="8" style="25" customWidth="1"/>
    <col min="3" max="3" width="63.5546875" style="25" bestFit="1" customWidth="1"/>
    <col min="4" max="4" width="5.6640625" style="25" customWidth="1"/>
    <col min="5" max="5" width="14.109375" style="25" customWidth="1"/>
    <col min="6" max="6" width="12.5546875" style="25" customWidth="1"/>
    <col min="7" max="7" width="17.6640625" style="25" customWidth="1"/>
    <col min="8" max="8" width="28.6640625" style="25" customWidth="1"/>
    <col min="9" max="16384" width="11.5546875" style="25"/>
  </cols>
  <sheetData>
    <row r="2" spans="3:8" ht="31.95" customHeight="1" x14ac:dyDescent="0.7">
      <c r="E2" s="44" t="s">
        <v>61</v>
      </c>
      <c r="F2" s="44"/>
      <c r="G2" s="44"/>
      <c r="H2" s="44"/>
    </row>
    <row r="3" spans="3:8" ht="40.200000000000003" customHeight="1" x14ac:dyDescent="0.3">
      <c r="E3" s="26"/>
      <c r="F3" s="35" t="s">
        <v>35</v>
      </c>
      <c r="G3" s="35" t="s">
        <v>36</v>
      </c>
    </row>
    <row r="4" spans="3:8" ht="31.95" customHeight="1" x14ac:dyDescent="0.6">
      <c r="C4" s="29" t="s">
        <v>43</v>
      </c>
      <c r="D4" s="29"/>
      <c r="E4" s="41">
        <v>120</v>
      </c>
      <c r="F4" s="36" t="str">
        <f>IF(E4=50,"non",IF(E4=96,"non",IF(E4=143,"non",IF(E4=189,"non","oui"))))</f>
        <v>oui</v>
      </c>
      <c r="G4" s="37">
        <f>IF(AND(E4&gt;='Données FR'!G8,Français!E4&lt;='Données FR'!H8),'Données FR'!F8,(IF(AND(E4&gt;='Données FR'!G9,Français!E4&lt;='Données FR'!H9),'Données FR'!F9,(IF(AND(E4&gt;='Données FR'!G10,Français!E4&lt;='Données FR'!H10),'Données FR'!F10,(IF(AND(E4&gt;='Données FR'!G11,Français!E4&lt;='Données FR'!H11),'Données FR'!F11,0)))))))</f>
        <v>2</v>
      </c>
    </row>
    <row r="5" spans="3:8" ht="15" customHeight="1" x14ac:dyDescent="0.3">
      <c r="C5" s="31" t="s">
        <v>47</v>
      </c>
      <c r="D5" s="31"/>
      <c r="E5" s="26"/>
      <c r="F5" s="26"/>
    </row>
    <row r="6" spans="3:8" ht="19.95" customHeight="1" x14ac:dyDescent="0.3">
      <c r="E6" s="26"/>
      <c r="F6" s="26"/>
    </row>
    <row r="7" spans="3:8" ht="31.95" customHeight="1" x14ac:dyDescent="0.6">
      <c r="C7" s="32" t="s">
        <v>44</v>
      </c>
      <c r="D7" s="32"/>
      <c r="E7" s="41">
        <v>55</v>
      </c>
      <c r="F7" s="36" t="str">
        <f>IF(E7=55,"non","oui")</f>
        <v>non</v>
      </c>
    </row>
    <row r="8" spans="3:8" ht="15" customHeight="1" x14ac:dyDescent="0.3">
      <c r="C8" s="31" t="s">
        <v>39</v>
      </c>
      <c r="D8" s="31"/>
      <c r="E8" s="26"/>
      <c r="F8" s="26"/>
    </row>
    <row r="9" spans="3:8" ht="19.95" customHeight="1" x14ac:dyDescent="0.3">
      <c r="E9" s="26"/>
      <c r="F9" s="26"/>
    </row>
    <row r="10" spans="3:8" ht="31.95" customHeight="1" x14ac:dyDescent="0.6">
      <c r="C10" s="32" t="s">
        <v>45</v>
      </c>
      <c r="D10" s="32"/>
      <c r="E10" s="41">
        <v>220</v>
      </c>
      <c r="F10" s="36" t="str">
        <f>IF(E10=185,"non","oui")</f>
        <v>oui</v>
      </c>
    </row>
    <row r="11" spans="3:8" ht="15" customHeight="1" x14ac:dyDescent="0.3">
      <c r="C11" s="31" t="s">
        <v>40</v>
      </c>
      <c r="D11" s="31"/>
      <c r="E11" s="26"/>
      <c r="F11" s="26"/>
      <c r="H11" s="45" t="s">
        <v>34</v>
      </c>
    </row>
    <row r="12" spans="3:8" ht="19.95" customHeight="1" x14ac:dyDescent="0.3">
      <c r="E12" s="26"/>
      <c r="F12" s="26"/>
      <c r="H12" s="46"/>
    </row>
    <row r="13" spans="3:8" ht="31.95" customHeight="1" x14ac:dyDescent="0.7">
      <c r="C13" s="39" t="s">
        <v>19</v>
      </c>
      <c r="D13" s="33"/>
      <c r="E13" s="41" t="s">
        <v>31</v>
      </c>
      <c r="F13" s="26"/>
      <c r="H13" s="40">
        <f>'Données FR'!B25*'Données FR'!B26*'Données FR'!B27*'Données FR'!B28*(1+(('Données FR'!B29-'Données FR'!B30)/'Données FR'!B30)*0.5)+'Données FR'!B31+'Données FR'!B32+'Données FR'!B33</f>
        <v>2421.7405714285719</v>
      </c>
    </row>
    <row r="14" spans="3:8" ht="19.95" customHeight="1" x14ac:dyDescent="0.3">
      <c r="E14" s="26"/>
      <c r="F14" s="26"/>
    </row>
    <row r="15" spans="3:8" ht="31.95" customHeight="1" x14ac:dyDescent="0.6">
      <c r="C15" s="33" t="s">
        <v>46</v>
      </c>
      <c r="D15" s="33"/>
      <c r="E15" s="41">
        <v>8</v>
      </c>
      <c r="F15" s="26"/>
    </row>
    <row r="16" spans="3:8" ht="19.95" customHeight="1" x14ac:dyDescent="0.3">
      <c r="E16" s="26"/>
      <c r="F16" s="26"/>
    </row>
    <row r="17" spans="3:6" ht="31.95" customHeight="1" x14ac:dyDescent="0.6">
      <c r="C17" s="33" t="s">
        <v>59</v>
      </c>
      <c r="D17" s="33"/>
      <c r="E17" s="41">
        <v>3</v>
      </c>
      <c r="F17" s="26"/>
    </row>
    <row r="18" spans="3:6" ht="15" customHeight="1" x14ac:dyDescent="0.5">
      <c r="C18" s="32" t="s">
        <v>76</v>
      </c>
      <c r="D18" s="32"/>
      <c r="E18" s="30"/>
      <c r="F18" s="26"/>
    </row>
    <row r="20" spans="3:6" ht="31.95" customHeight="1" x14ac:dyDescent="0.5">
      <c r="D20" s="29"/>
      <c r="F20" s="34"/>
    </row>
  </sheetData>
  <sheetProtection sheet="1" objects="1" scenarios="1" selectLockedCells="1"/>
  <mergeCells count="2">
    <mergeCell ref="E2:H2"/>
    <mergeCell ref="H11:H12"/>
  </mergeCells>
  <dataValidations count="2">
    <dataValidation type="whole" allowBlank="1" showInputMessage="1" showErrorMessage="1" sqref="E15:F15" xr:uid="{00000000-0002-0000-0000-000000000000}">
      <formula1>0</formula1>
      <formula2>16</formula2>
    </dataValidation>
    <dataValidation type="whole" allowBlank="1" showInputMessage="1" showErrorMessage="1" sqref="E17:F18" xr:uid="{00000000-0002-0000-0000-000001000000}">
      <formula1>0</formula1>
      <formula2>8</formula2>
    </dataValidation>
  </dataValidations>
  <pageMargins left="3.937007874015748E-2" right="3.937007874015748E-2" top="0.74803149606299213" bottom="0.74803149606299213" header="0.31496062992125984" footer="0.31496062992125984"/>
  <pageSetup paperSize="9" scale="80" orientation="landscape" horizont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2000000}">
          <x14:formula1>
            <xm:f>'Données FR'!$G$15:$G$35</xm:f>
          </x14:formula1>
          <xm:sqref>E7:F9</xm:sqref>
        </x14:dataValidation>
        <x14:dataValidation type="list" allowBlank="1" showInputMessage="1" showErrorMessage="1" xr:uid="{00000000-0002-0000-0000-000003000000}">
          <x14:formula1>
            <xm:f>'Données FR'!$H$15:$H$135</xm:f>
          </x14:formula1>
          <xm:sqref>E10:F10</xm:sqref>
        </x14:dataValidation>
        <x14:dataValidation type="list" allowBlank="1" showInputMessage="1" showErrorMessage="1" xr:uid="{00000000-0002-0000-0000-000004000000}">
          <x14:formula1>
            <xm:f>'Données FR'!$F$4:$H$4</xm:f>
          </x14:formula1>
          <xm:sqref>E13:F13</xm:sqref>
        </x14:dataValidation>
        <x14:dataValidation type="list" allowBlank="1" showInputMessage="1" showErrorMessage="1" xr:uid="{00000000-0002-0000-0000-000005000000}">
          <x14:formula1>
            <xm:f>'Données FR'!$F$15:$F$225</xm:f>
          </x14:formula1>
          <xm:sqref>E4:F6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C8FA7-96E2-4855-89A9-7DE06EE64C9F}">
  <dimension ref="C2:H20"/>
  <sheetViews>
    <sheetView workbookViewId="0">
      <selection activeCell="E13" sqref="E13"/>
    </sheetView>
  </sheetViews>
  <sheetFormatPr baseColWidth="10" defaultColWidth="11.5546875" defaultRowHeight="31.95" customHeight="1" x14ac:dyDescent="0.3"/>
  <cols>
    <col min="1" max="2" width="8" style="25" customWidth="1"/>
    <col min="3" max="3" width="63.5546875" style="25" bestFit="1" customWidth="1"/>
    <col min="4" max="4" width="5.6640625" style="25" customWidth="1"/>
    <col min="5" max="5" width="14.109375" style="25" customWidth="1"/>
    <col min="6" max="6" width="12.5546875" style="25" customWidth="1"/>
    <col min="7" max="7" width="17.6640625" style="25" customWidth="1"/>
    <col min="8" max="8" width="28.6640625" style="25" customWidth="1"/>
    <col min="9" max="16384" width="11.5546875" style="25"/>
  </cols>
  <sheetData>
    <row r="2" spans="3:8" ht="31.95" customHeight="1" x14ac:dyDescent="0.7">
      <c r="E2" s="44" t="s">
        <v>54</v>
      </c>
      <c r="F2" s="44"/>
      <c r="G2" s="44"/>
      <c r="H2" s="44"/>
    </row>
    <row r="3" spans="3:8" ht="40.200000000000003" customHeight="1" x14ac:dyDescent="0.3">
      <c r="E3" s="26"/>
      <c r="F3" s="35" t="s">
        <v>48</v>
      </c>
      <c r="G3" s="35" t="s">
        <v>49</v>
      </c>
    </row>
    <row r="4" spans="3:8" ht="31.95" customHeight="1" x14ac:dyDescent="0.6">
      <c r="C4" s="29" t="s">
        <v>51</v>
      </c>
      <c r="D4" s="29"/>
      <c r="E4" s="41">
        <v>150</v>
      </c>
      <c r="F4" s="36" t="str">
        <f>IF(E4=50,"non",IF(E4=96,"non",IF(E4=143,"non",IF(E4=189,"non","oui"))))</f>
        <v>oui</v>
      </c>
      <c r="G4" s="37">
        <f>IF(AND(E4&gt;='Données FR'!G8,Français!E4&lt;='Données FR'!H8),'Données FR'!F8,(IF(AND(E4&gt;='Données FR'!G9,Français!E4&lt;='Données FR'!H9),'Données FR'!F9,(IF(AND(E4&gt;='Données FR'!G10,Français!E4&lt;='Données FR'!H10),'Données FR'!F10,(IF(AND(E4&gt;='Données FR'!G11,Français!E4&lt;='Données FR'!H11),'Données FR'!F11,0)))))))</f>
        <v>2</v>
      </c>
    </row>
    <row r="5" spans="3:8" ht="15" customHeight="1" x14ac:dyDescent="0.3">
      <c r="C5" s="31" t="s">
        <v>53</v>
      </c>
      <c r="D5" s="31"/>
      <c r="E5" s="26"/>
      <c r="F5" s="26"/>
    </row>
    <row r="6" spans="3:8" ht="19.95" customHeight="1" x14ac:dyDescent="0.3">
      <c r="E6" s="26"/>
      <c r="F6" s="26"/>
    </row>
    <row r="7" spans="3:8" ht="31.95" customHeight="1" x14ac:dyDescent="0.6">
      <c r="C7" s="32" t="s">
        <v>52</v>
      </c>
      <c r="D7" s="32"/>
      <c r="E7" s="41">
        <v>55</v>
      </c>
      <c r="F7" s="36" t="str">
        <f>IF(E7=55,"non","oui")</f>
        <v>non</v>
      </c>
    </row>
    <row r="8" spans="3:8" ht="15" customHeight="1" x14ac:dyDescent="0.3">
      <c r="C8" s="31" t="s">
        <v>57</v>
      </c>
      <c r="D8" s="31"/>
      <c r="E8" s="26"/>
      <c r="F8" s="26"/>
    </row>
    <row r="9" spans="3:8" ht="19.95" customHeight="1" x14ac:dyDescent="0.3">
      <c r="E9" s="26"/>
      <c r="F9" s="26"/>
    </row>
    <row r="10" spans="3:8" ht="31.95" customHeight="1" x14ac:dyDescent="0.6">
      <c r="C10" s="32" t="s">
        <v>55</v>
      </c>
      <c r="D10" s="32"/>
      <c r="E10" s="41">
        <v>220</v>
      </c>
      <c r="F10" s="36" t="str">
        <f>IF(E10=185,"non","oui")</f>
        <v>oui</v>
      </c>
    </row>
    <row r="11" spans="3:8" ht="15" customHeight="1" x14ac:dyDescent="0.3">
      <c r="C11" s="31" t="s">
        <v>56</v>
      </c>
      <c r="D11" s="31"/>
      <c r="E11" s="26"/>
      <c r="F11" s="26"/>
      <c r="H11" s="45" t="s">
        <v>50</v>
      </c>
    </row>
    <row r="12" spans="3:8" ht="19.95" customHeight="1" x14ac:dyDescent="0.3">
      <c r="E12" s="26"/>
      <c r="F12" s="26"/>
      <c r="H12" s="46"/>
    </row>
    <row r="13" spans="3:8" ht="31.95" customHeight="1" x14ac:dyDescent="0.7">
      <c r="C13" s="39" t="s">
        <v>58</v>
      </c>
      <c r="D13" s="33"/>
      <c r="E13" s="41" t="s">
        <v>18</v>
      </c>
      <c r="F13" s="26"/>
      <c r="H13" s="40">
        <f>'Données EN'!B25*'Données EN'!B26*'Données EN'!B27*'Données EN'!B28*(1+(('Données EN'!B29-'Données EN'!B30)/'Données EN'!B30)*0.5)+'Données EN'!B31+'Données EN'!B32+'Données EN'!B33</f>
        <v>2537.1307142857149</v>
      </c>
    </row>
    <row r="14" spans="3:8" ht="19.95" customHeight="1" x14ac:dyDescent="0.3">
      <c r="E14" s="26"/>
      <c r="F14" s="26"/>
    </row>
    <row r="15" spans="3:8" ht="31.95" customHeight="1" x14ac:dyDescent="0.6">
      <c r="C15" s="33" t="s">
        <v>74</v>
      </c>
      <c r="D15" s="33"/>
      <c r="E15" s="41">
        <v>9</v>
      </c>
      <c r="F15" s="26"/>
    </row>
    <row r="16" spans="3:8" ht="19.95" customHeight="1" x14ac:dyDescent="0.3">
      <c r="E16" s="26"/>
      <c r="F16" s="26"/>
    </row>
    <row r="17" spans="3:6" ht="31.95" customHeight="1" x14ac:dyDescent="0.6">
      <c r="C17" s="33" t="s">
        <v>75</v>
      </c>
      <c r="D17" s="33"/>
      <c r="E17" s="41">
        <v>3</v>
      </c>
      <c r="F17" s="26"/>
    </row>
    <row r="18" spans="3:6" ht="15" customHeight="1" x14ac:dyDescent="0.5">
      <c r="C18" s="32" t="s">
        <v>77</v>
      </c>
      <c r="D18" s="32"/>
      <c r="E18" s="30"/>
      <c r="F18" s="26"/>
    </row>
    <row r="20" spans="3:6" ht="31.95" customHeight="1" x14ac:dyDescent="0.5">
      <c r="D20" s="29"/>
      <c r="F20" s="34"/>
    </row>
  </sheetData>
  <sheetProtection sheet="1" objects="1" scenarios="1" selectLockedCells="1"/>
  <mergeCells count="2">
    <mergeCell ref="E2:H2"/>
    <mergeCell ref="H11:H12"/>
  </mergeCells>
  <dataValidations count="2">
    <dataValidation type="whole" allowBlank="1" showInputMessage="1" showErrorMessage="1" sqref="E17:F18" xr:uid="{9298198A-50FA-4AB4-8B72-D4004B680EC1}">
      <formula1>0</formula1>
      <formula2>8</formula2>
    </dataValidation>
    <dataValidation type="whole" allowBlank="1" showInputMessage="1" showErrorMessage="1" sqref="E15:F15" xr:uid="{9D1F5F8A-87BA-487C-B6F8-D7B689D0BD86}">
      <formula1>0</formula1>
      <formula2>16</formula2>
    </dataValidation>
  </dataValidations>
  <pageMargins left="3.937007874015748E-2" right="3.937007874015748E-2" top="0.74803149606299213" bottom="0.74803149606299213" header="0.31496062992125984" footer="0.31496062992125984"/>
  <pageSetup paperSize="9" scale="8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D3FA9D2C-82E5-4FEC-8E2F-FFC9815B667F}">
          <x14:formula1>
            <xm:f>'Données FR'!$F$15:$F$225</xm:f>
          </x14:formula1>
          <xm:sqref>E4:F6</xm:sqref>
        </x14:dataValidation>
        <x14:dataValidation type="list" allowBlank="1" showInputMessage="1" showErrorMessage="1" xr:uid="{AE50707F-AB27-469B-AFBF-64967BAF8A62}">
          <x14:formula1>
            <xm:f>'Données FR'!$F$4:$H$4</xm:f>
          </x14:formula1>
          <xm:sqref>E13:F13</xm:sqref>
        </x14:dataValidation>
        <x14:dataValidation type="list" allowBlank="1" showInputMessage="1" showErrorMessage="1" xr:uid="{8BC83F15-478A-4767-A9BE-470EEEC7DECC}">
          <x14:formula1>
            <xm:f>'Données FR'!$H$15:$H$135</xm:f>
          </x14:formula1>
          <xm:sqref>E10:F10</xm:sqref>
        </x14:dataValidation>
        <x14:dataValidation type="list" allowBlank="1" showInputMessage="1" showErrorMessage="1" xr:uid="{CF4BBFE0-2988-4BBA-A5B6-7F84B668A3C4}">
          <x14:formula1>
            <xm:f>'Données FR'!$G$15:$G$35</xm:f>
          </x14:formula1>
          <xm:sqref>E7:F9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82B64-AF05-4C78-A919-86E22B09D76E}">
  <dimension ref="C2:H20"/>
  <sheetViews>
    <sheetView workbookViewId="0">
      <selection activeCell="E10" sqref="E10"/>
    </sheetView>
  </sheetViews>
  <sheetFormatPr baseColWidth="10" defaultColWidth="11.5546875" defaultRowHeight="31.95" customHeight="1" x14ac:dyDescent="0.3"/>
  <cols>
    <col min="1" max="2" width="8" style="25" customWidth="1"/>
    <col min="3" max="3" width="63.5546875" style="25" bestFit="1" customWidth="1"/>
    <col min="4" max="4" width="5.6640625" style="25" customWidth="1"/>
    <col min="5" max="5" width="14.109375" style="25" customWidth="1"/>
    <col min="6" max="6" width="15.109375" style="25" bestFit="1" customWidth="1"/>
    <col min="7" max="7" width="17.6640625" style="25" customWidth="1"/>
    <col min="8" max="8" width="28.6640625" style="25" customWidth="1"/>
    <col min="9" max="16384" width="11.5546875" style="25"/>
  </cols>
  <sheetData>
    <row r="2" spans="3:8" ht="31.95" customHeight="1" x14ac:dyDescent="0.7">
      <c r="E2" s="44" t="s">
        <v>62</v>
      </c>
      <c r="F2" s="44"/>
      <c r="G2" s="44"/>
      <c r="H2" s="44"/>
    </row>
    <row r="3" spans="3:8" ht="40.200000000000003" customHeight="1" x14ac:dyDescent="0.3">
      <c r="E3" s="26"/>
      <c r="F3" s="35" t="s">
        <v>68</v>
      </c>
      <c r="G3" s="35" t="s">
        <v>69</v>
      </c>
    </row>
    <row r="4" spans="3:8" ht="31.95" customHeight="1" x14ac:dyDescent="0.6">
      <c r="C4" s="29" t="s">
        <v>63</v>
      </c>
      <c r="D4" s="29"/>
      <c r="E4" s="41">
        <v>150</v>
      </c>
      <c r="F4" s="36" t="str">
        <f>IF(E4=50,"non",IF(E4=96,"non",IF(E4=143,"non",IF(E4=189,"non","oui"))))</f>
        <v>oui</v>
      </c>
      <c r="G4" s="37">
        <f>IF(AND(E4&gt;='Données FR'!G8,Français!E4&lt;='Données FR'!H8),'Données FR'!F8,(IF(AND(E4&gt;='Données FR'!G9,Français!E4&lt;='Données FR'!H9),'Données FR'!F9,(IF(AND(E4&gt;='Données FR'!G10,Français!E4&lt;='Données FR'!H10),'Données FR'!F10,(IF(AND(E4&gt;='Données FR'!G11,Français!E4&lt;='Données FR'!H11),'Données FR'!F11,0)))))))</f>
        <v>2</v>
      </c>
    </row>
    <row r="5" spans="3:8" ht="15" customHeight="1" x14ac:dyDescent="0.3">
      <c r="C5" s="31" t="s">
        <v>66</v>
      </c>
      <c r="D5" s="31"/>
      <c r="E5" s="26"/>
      <c r="F5" s="26"/>
    </row>
    <row r="6" spans="3:8" ht="19.95" customHeight="1" x14ac:dyDescent="0.3">
      <c r="E6" s="26"/>
      <c r="F6" s="26"/>
    </row>
    <row r="7" spans="3:8" ht="31.95" customHeight="1" x14ac:dyDescent="0.6">
      <c r="C7" s="32" t="s">
        <v>64</v>
      </c>
      <c r="D7" s="32"/>
      <c r="E7" s="41">
        <v>55</v>
      </c>
      <c r="F7" s="36" t="str">
        <f>IF(E7=55,"non","oui")</f>
        <v>non</v>
      </c>
    </row>
    <row r="8" spans="3:8" ht="15" customHeight="1" x14ac:dyDescent="0.3">
      <c r="C8" s="31" t="s">
        <v>71</v>
      </c>
      <c r="D8" s="31"/>
      <c r="E8" s="26"/>
      <c r="F8" s="26"/>
    </row>
    <row r="9" spans="3:8" ht="19.95" customHeight="1" x14ac:dyDescent="0.3">
      <c r="E9" s="26"/>
      <c r="F9" s="26"/>
    </row>
    <row r="10" spans="3:8" ht="31.95" customHeight="1" x14ac:dyDescent="0.6">
      <c r="C10" s="32" t="s">
        <v>65</v>
      </c>
      <c r="D10" s="32"/>
      <c r="E10" s="41">
        <v>200</v>
      </c>
      <c r="F10" s="36" t="str">
        <f>IF(E10=185,"non","oui")</f>
        <v>oui</v>
      </c>
    </row>
    <row r="11" spans="3:8" ht="15" customHeight="1" x14ac:dyDescent="0.3">
      <c r="C11" s="31" t="s">
        <v>67</v>
      </c>
      <c r="D11" s="31"/>
      <c r="E11" s="26"/>
      <c r="F11" s="26"/>
      <c r="H11" s="45" t="s">
        <v>60</v>
      </c>
    </row>
    <row r="12" spans="3:8" ht="19.95" customHeight="1" x14ac:dyDescent="0.3">
      <c r="E12" s="26"/>
      <c r="F12" s="26"/>
      <c r="H12" s="46"/>
    </row>
    <row r="13" spans="3:8" ht="31.95" customHeight="1" x14ac:dyDescent="0.7">
      <c r="C13" s="39" t="s">
        <v>70</v>
      </c>
      <c r="D13" s="33"/>
      <c r="E13" s="41" t="s">
        <v>18</v>
      </c>
      <c r="F13" s="26"/>
      <c r="H13" s="40">
        <f>'Données NL'!B25*'Données NL'!B26*'Données NL'!B27*'Données NL'!B28*(1+(('Données NL'!B29-'Données NL'!B30)/'Données NL'!B30)*0.5)+'Données NL'!B31+'Données NL'!B32+'Données NL'!B33</f>
        <v>2520.0442857142862</v>
      </c>
    </row>
    <row r="14" spans="3:8" ht="19.95" customHeight="1" x14ac:dyDescent="0.3">
      <c r="E14" s="26"/>
      <c r="F14" s="26"/>
    </row>
    <row r="15" spans="3:8" ht="31.95" customHeight="1" x14ac:dyDescent="0.6">
      <c r="C15" s="33" t="s">
        <v>72</v>
      </c>
      <c r="D15" s="33"/>
      <c r="E15" s="41">
        <v>10</v>
      </c>
      <c r="F15" s="26"/>
    </row>
    <row r="16" spans="3:8" ht="19.95" customHeight="1" x14ac:dyDescent="0.3">
      <c r="E16" s="26"/>
      <c r="F16" s="26"/>
    </row>
    <row r="17" spans="3:6" ht="31.95" customHeight="1" x14ac:dyDescent="0.6">
      <c r="C17" s="33" t="s">
        <v>73</v>
      </c>
      <c r="D17" s="33"/>
      <c r="E17" s="41">
        <v>5</v>
      </c>
      <c r="F17" s="26"/>
    </row>
    <row r="18" spans="3:6" ht="15" customHeight="1" x14ac:dyDescent="0.5">
      <c r="C18" s="32" t="s">
        <v>78</v>
      </c>
      <c r="D18" s="32"/>
      <c r="E18" s="30"/>
      <c r="F18" s="26"/>
    </row>
    <row r="20" spans="3:6" ht="31.95" customHeight="1" x14ac:dyDescent="0.5">
      <c r="D20" s="29"/>
      <c r="F20" s="34"/>
    </row>
  </sheetData>
  <sheetProtection sheet="1" objects="1" scenarios="1" selectLockedCells="1"/>
  <mergeCells count="2">
    <mergeCell ref="E2:H2"/>
    <mergeCell ref="H11:H12"/>
  </mergeCells>
  <dataValidations count="2">
    <dataValidation type="whole" allowBlank="1" showInputMessage="1" showErrorMessage="1" sqref="E15:F15" xr:uid="{273BBB67-FBA3-4DCB-9AA2-483D7394A28C}">
      <formula1>0</formula1>
      <formula2>16</formula2>
    </dataValidation>
    <dataValidation type="whole" allowBlank="1" showInputMessage="1" showErrorMessage="1" sqref="E17:F18" xr:uid="{9F3F6454-514A-41B7-864E-E3A428B321BF}">
      <formula1>0</formula1>
      <formula2>8</formula2>
    </dataValidation>
  </dataValidations>
  <pageMargins left="3.937007874015748E-2" right="3.937007874015748E-2" top="0.74803149606299213" bottom="0.74803149606299213" header="0.31496062992125984" footer="0.31496062992125984"/>
  <pageSetup paperSize="9" scale="8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8FC8ABCF-C0D6-4ED5-8F08-51D68931C4B5}">
          <x14:formula1>
            <xm:f>'Données FR'!$G$15:$G$35</xm:f>
          </x14:formula1>
          <xm:sqref>E7:F9</xm:sqref>
        </x14:dataValidation>
        <x14:dataValidation type="list" allowBlank="1" showInputMessage="1" showErrorMessage="1" xr:uid="{67DF4B0E-614A-4246-85DD-FA5469BEBEC8}">
          <x14:formula1>
            <xm:f>'Données FR'!$H$15:$H$135</xm:f>
          </x14:formula1>
          <xm:sqref>E10:F10</xm:sqref>
        </x14:dataValidation>
        <x14:dataValidation type="list" allowBlank="1" showInputMessage="1" showErrorMessage="1" xr:uid="{827439FC-DB73-4C6A-B883-4E5555226A57}">
          <x14:formula1>
            <xm:f>'Données FR'!$F$4:$H$4</xm:f>
          </x14:formula1>
          <xm:sqref>E13:F13</xm:sqref>
        </x14:dataValidation>
        <x14:dataValidation type="list" allowBlank="1" showInputMessage="1" showErrorMessage="1" xr:uid="{F4952A55-7E64-4813-9DE6-6CEA35E47A91}">
          <x14:formula1>
            <xm:f>'Données FR'!$F$15:$F$225</xm:f>
          </x14:formula1>
          <xm:sqref>E4:F6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225"/>
  <sheetViews>
    <sheetView workbookViewId="0">
      <selection activeCell="B31" sqref="B31"/>
    </sheetView>
  </sheetViews>
  <sheetFormatPr baseColWidth="10" defaultRowHeight="14.4" x14ac:dyDescent="0.3"/>
  <cols>
    <col min="2" max="2" width="19.109375" customWidth="1"/>
  </cols>
  <sheetData>
    <row r="2" spans="1:8" ht="15" thickBot="1" x14ac:dyDescent="0.35"/>
    <row r="3" spans="1:8" ht="16.2" thickBot="1" x14ac:dyDescent="0.35">
      <c r="A3" s="1" t="s">
        <v>0</v>
      </c>
      <c r="F3" s="48" t="s">
        <v>33</v>
      </c>
      <c r="G3" s="49"/>
      <c r="H3" s="50"/>
    </row>
    <row r="4" spans="1:8" ht="15" thickBot="1" x14ac:dyDescent="0.35">
      <c r="A4" s="2" t="s">
        <v>1</v>
      </c>
      <c r="B4" s="3">
        <v>628</v>
      </c>
      <c r="F4" s="22" t="s">
        <v>18</v>
      </c>
      <c r="G4" s="24" t="s">
        <v>31</v>
      </c>
      <c r="H4" s="23" t="s">
        <v>32</v>
      </c>
    </row>
    <row r="5" spans="1:8" x14ac:dyDescent="0.3">
      <c r="A5" s="4" t="s">
        <v>2</v>
      </c>
      <c r="B5" s="5">
        <v>934</v>
      </c>
    </row>
    <row r="6" spans="1:8" x14ac:dyDescent="0.3">
      <c r="A6" s="4" t="s">
        <v>3</v>
      </c>
      <c r="B6" s="5">
        <v>1301</v>
      </c>
    </row>
    <row r="7" spans="1:8" ht="15" thickBot="1" x14ac:dyDescent="0.35">
      <c r="A7" s="6" t="s">
        <v>14</v>
      </c>
      <c r="B7" s="7">
        <v>1738</v>
      </c>
      <c r="F7" t="s">
        <v>20</v>
      </c>
    </row>
    <row r="8" spans="1:8" ht="15" thickBot="1" x14ac:dyDescent="0.35">
      <c r="F8">
        <v>1</v>
      </c>
      <c r="G8">
        <v>30</v>
      </c>
      <c r="H8">
        <v>60</v>
      </c>
    </row>
    <row r="9" spans="1:8" ht="15" thickBot="1" x14ac:dyDescent="0.35">
      <c r="A9" s="15" t="s">
        <v>4</v>
      </c>
      <c r="B9" s="8" t="s">
        <v>5</v>
      </c>
      <c r="C9" s="9" t="s">
        <v>6</v>
      </c>
      <c r="F9">
        <v>2</v>
      </c>
      <c r="G9">
        <v>61</v>
      </c>
      <c r="H9">
        <v>120</v>
      </c>
    </row>
    <row r="10" spans="1:8" x14ac:dyDescent="0.3">
      <c r="A10" s="16" t="s">
        <v>7</v>
      </c>
      <c r="B10" s="17">
        <v>70</v>
      </c>
      <c r="C10" s="3">
        <v>170</v>
      </c>
      <c r="F10">
        <v>3</v>
      </c>
      <c r="G10">
        <v>121</v>
      </c>
      <c r="H10">
        <v>180</v>
      </c>
    </row>
    <row r="11" spans="1:8" x14ac:dyDescent="0.3">
      <c r="A11" s="18" t="s">
        <v>8</v>
      </c>
      <c r="B11" s="14">
        <v>109</v>
      </c>
      <c r="C11" s="5">
        <v>209</v>
      </c>
      <c r="F11">
        <v>4</v>
      </c>
      <c r="G11">
        <v>181</v>
      </c>
      <c r="H11">
        <v>240</v>
      </c>
    </row>
    <row r="12" spans="1:8" x14ac:dyDescent="0.3">
      <c r="A12" s="18" t="s">
        <v>9</v>
      </c>
      <c r="B12" s="14">
        <v>85</v>
      </c>
      <c r="C12" s="5">
        <v>195</v>
      </c>
    </row>
    <row r="13" spans="1:8" x14ac:dyDescent="0.3">
      <c r="A13" s="18" t="s">
        <v>10</v>
      </c>
      <c r="B13" s="14">
        <v>146</v>
      </c>
      <c r="C13" s="5">
        <v>256</v>
      </c>
    </row>
    <row r="14" spans="1:8" x14ac:dyDescent="0.3">
      <c r="A14" s="18" t="s">
        <v>11</v>
      </c>
      <c r="B14" s="14">
        <v>100</v>
      </c>
      <c r="C14" s="5">
        <v>220</v>
      </c>
    </row>
    <row r="15" spans="1:8" x14ac:dyDescent="0.3">
      <c r="A15" s="18" t="s">
        <v>15</v>
      </c>
      <c r="B15" s="14">
        <v>185</v>
      </c>
      <c r="C15" s="5">
        <v>305</v>
      </c>
      <c r="F15">
        <v>30</v>
      </c>
      <c r="G15">
        <v>40</v>
      </c>
      <c r="H15">
        <v>120</v>
      </c>
    </row>
    <row r="16" spans="1:8" x14ac:dyDescent="0.3">
      <c r="A16" s="18" t="s">
        <v>16</v>
      </c>
      <c r="B16" s="14">
        <v>115</v>
      </c>
      <c r="C16" s="5">
        <v>245</v>
      </c>
      <c r="F16">
        <v>31</v>
      </c>
      <c r="G16">
        <v>41</v>
      </c>
      <c r="H16">
        <v>121</v>
      </c>
    </row>
    <row r="17" spans="1:8" ht="15" thickBot="1" x14ac:dyDescent="0.35">
      <c r="A17" s="19" t="s">
        <v>17</v>
      </c>
      <c r="B17" s="20">
        <v>225</v>
      </c>
      <c r="C17" s="7">
        <v>355</v>
      </c>
      <c r="F17">
        <v>32</v>
      </c>
      <c r="G17">
        <v>42</v>
      </c>
      <c r="H17">
        <v>122</v>
      </c>
    </row>
    <row r="18" spans="1:8" ht="15" thickBot="1" x14ac:dyDescent="0.35">
      <c r="B18" s="10"/>
      <c r="C18" s="10"/>
      <c r="F18">
        <v>33</v>
      </c>
      <c r="G18">
        <v>43</v>
      </c>
      <c r="H18">
        <v>123</v>
      </c>
    </row>
    <row r="19" spans="1:8" ht="15" thickBot="1" x14ac:dyDescent="0.35">
      <c r="A19" s="11" t="s">
        <v>12</v>
      </c>
      <c r="B19" s="12">
        <v>32</v>
      </c>
      <c r="C19" s="13">
        <v>44</v>
      </c>
      <c r="F19">
        <v>34</v>
      </c>
      <c r="G19">
        <v>44</v>
      </c>
      <c r="H19">
        <v>124</v>
      </c>
    </row>
    <row r="20" spans="1:8" ht="15" thickBot="1" x14ac:dyDescent="0.35">
      <c r="B20" s="10"/>
      <c r="C20" s="10"/>
      <c r="F20">
        <v>35</v>
      </c>
      <c r="G20">
        <v>45</v>
      </c>
      <c r="H20">
        <v>125</v>
      </c>
    </row>
    <row r="21" spans="1:8" ht="15" thickBot="1" x14ac:dyDescent="0.35">
      <c r="A21" s="11" t="s">
        <v>13</v>
      </c>
      <c r="B21" s="12">
        <v>21</v>
      </c>
      <c r="C21" s="13">
        <v>30</v>
      </c>
      <c r="F21">
        <v>36</v>
      </c>
      <c r="G21">
        <v>46</v>
      </c>
      <c r="H21">
        <v>126</v>
      </c>
    </row>
    <row r="22" spans="1:8" x14ac:dyDescent="0.3">
      <c r="F22">
        <v>37</v>
      </c>
      <c r="G22">
        <v>47</v>
      </c>
      <c r="H22">
        <v>127</v>
      </c>
    </row>
    <row r="23" spans="1:8" x14ac:dyDescent="0.3">
      <c r="A23" s="47" t="s">
        <v>21</v>
      </c>
      <c r="B23" s="47"/>
      <c r="C23" s="47"/>
      <c r="D23" s="47"/>
      <c r="E23" s="47"/>
      <c r="F23">
        <v>38</v>
      </c>
      <c r="G23">
        <v>48</v>
      </c>
      <c r="H23">
        <v>128</v>
      </c>
    </row>
    <row r="24" spans="1:8" x14ac:dyDescent="0.3">
      <c r="F24">
        <v>39</v>
      </c>
      <c r="G24">
        <v>49</v>
      </c>
      <c r="H24">
        <v>129</v>
      </c>
    </row>
    <row r="25" spans="1:8" x14ac:dyDescent="0.3">
      <c r="A25" t="s">
        <v>22</v>
      </c>
      <c r="B25">
        <f>IF(Français!G4=1,'Données FR'!B4,IF(Français!G4=2,'Données FR'!B5,(IF(Français!G4=3,'Données FR'!B6,(IF(Français!G4=4,'Données FR'!B7,0))))))</f>
        <v>934</v>
      </c>
      <c r="F25">
        <v>40</v>
      </c>
      <c r="G25">
        <v>50</v>
      </c>
      <c r="H25">
        <v>130</v>
      </c>
    </row>
    <row r="26" spans="1:8" x14ac:dyDescent="0.3">
      <c r="A26" t="s">
        <v>23</v>
      </c>
      <c r="B26">
        <f>IF(Français!F4="oui",1.4,1)</f>
        <v>1.4</v>
      </c>
      <c r="F26">
        <v>41</v>
      </c>
      <c r="G26">
        <v>51</v>
      </c>
      <c r="H26">
        <v>131</v>
      </c>
    </row>
    <row r="27" spans="1:8" x14ac:dyDescent="0.3">
      <c r="A27" t="s">
        <v>24</v>
      </c>
      <c r="B27">
        <f>IF(Français!F7="non",1,IF(B26=1,1.4,1.1))</f>
        <v>1</v>
      </c>
      <c r="C27">
        <f>B26+B27</f>
        <v>2.4</v>
      </c>
      <c r="F27">
        <v>42</v>
      </c>
      <c r="G27">
        <v>52</v>
      </c>
      <c r="H27">
        <v>132</v>
      </c>
    </row>
    <row r="28" spans="1:8" x14ac:dyDescent="0.3">
      <c r="A28" t="s">
        <v>25</v>
      </c>
      <c r="B28">
        <f>IF(Français!F10="non",1,IF(C27=2,1.4,1.1))</f>
        <v>1.1000000000000001</v>
      </c>
      <c r="F28">
        <v>43</v>
      </c>
      <c r="G28">
        <v>53</v>
      </c>
      <c r="H28">
        <v>133</v>
      </c>
    </row>
    <row r="29" spans="1:8" x14ac:dyDescent="0.3">
      <c r="A29" t="s">
        <v>26</v>
      </c>
      <c r="B29">
        <f>(Français!E4/100)*(Français!E7/100)*(Français!E10/100)</f>
        <v>1.4520000000000002</v>
      </c>
      <c r="F29">
        <v>44</v>
      </c>
      <c r="G29">
        <v>54</v>
      </c>
      <c r="H29">
        <v>134</v>
      </c>
    </row>
    <row r="30" spans="1:8" x14ac:dyDescent="0.3">
      <c r="A30" t="s">
        <v>27</v>
      </c>
      <c r="B30">
        <f>IF(Français!G4=1,0.52,IF(Français!G4=2,0.98,(IF(Français!G4=3,1.46,(IF(Français!G4=4,1.95,0))))))</f>
        <v>0.98</v>
      </c>
      <c r="F30">
        <v>45</v>
      </c>
      <c r="G30">
        <v>55</v>
      </c>
      <c r="H30">
        <v>135</v>
      </c>
    </row>
    <row r="31" spans="1:8" x14ac:dyDescent="0.3">
      <c r="A31" t="s">
        <v>28</v>
      </c>
      <c r="B31">
        <f>IF(Français!E13="non",0,(IF(AND(Français!E13=G4,Français!G4=1,Français!F4="non"),'Données FR'!B10,(IF(AND(Français!E13=G4,Français!G4=1,Français!F4="oui"),'Données FR'!C10,(IF(AND(Français!E13=H4,Français!G4=1,Français!F4="non"),'Données FR'!B11,(IF(AND(Français!E13=H4,Français!G4=1,Français!F4="oui"),'Données FR'!C11,(IF(AND(Français!E13=G4,Français!G4=2,Français!F4="non"),'Données FR'!B12,(IF(AND(Français!E13=G4,Français!G4=2,Français!F4="oui"),'Données FR'!C12,(IF(AND(Français!E13=H4,Français!G4=2,Français!F4="non"),'Données FR'!B13,(IF(AND(Français!E13=H4,Français!G4=2,Français!F4="oui"),'Données FR'!C13,(IF(AND(Français!E13=G4,Français!G4=3,Français!F4="non"),'Données FR'!B14,(IF(AND(Français!E13=G4,Français!G4=3,Français!F4="oui"),'Données FR'!C14,(IF(AND(Français!E13=H4,Français!G4=3,Français!F4="non"),'Données FR'!B15,(IF(AND(Français!E13=H4,Français!G4=3,Français!F4="oui"),'Données FR'!C15,(IF(AND(Français!E13=G4,Français!G4=4,Français!F4="non"),'Données FR'!B16,(IF(AND(Français!E13=G4,Français!G4=4,Français!F4="oui"),'Données FR'!C16,(IF(AND(Français!E13=H4,Français!G4=4,Français!F4="non"),'Données FR'!B17,(IF(AND(Français!E13=H4,Français!G4=4,Français!F4="oui"),'Données FR'!C17,10000)))))))))))))))))))))))))))))))))</f>
        <v>195</v>
      </c>
      <c r="F31">
        <v>46</v>
      </c>
      <c r="G31">
        <v>56</v>
      </c>
      <c r="H31">
        <v>136</v>
      </c>
    </row>
    <row r="32" spans="1:8" x14ac:dyDescent="0.3">
      <c r="A32" t="s">
        <v>29</v>
      </c>
      <c r="B32">
        <f>IF(AND(B26=1,B27=1),B19*Français!E15,C19*Français!E15)</f>
        <v>352</v>
      </c>
      <c r="F32">
        <v>47</v>
      </c>
      <c r="G32">
        <v>57</v>
      </c>
      <c r="H32">
        <v>137</v>
      </c>
    </row>
    <row r="33" spans="1:8" x14ac:dyDescent="0.3">
      <c r="A33" t="s">
        <v>30</v>
      </c>
      <c r="B33">
        <f>IF(B26=1,B21*Français!E17,Français!E17*C21)</f>
        <v>90</v>
      </c>
      <c r="F33">
        <v>48</v>
      </c>
      <c r="G33">
        <v>58</v>
      </c>
      <c r="H33">
        <v>138</v>
      </c>
    </row>
    <row r="34" spans="1:8" x14ac:dyDescent="0.3">
      <c r="F34">
        <v>49</v>
      </c>
      <c r="G34">
        <v>59</v>
      </c>
      <c r="H34">
        <v>139</v>
      </c>
    </row>
    <row r="35" spans="1:8" x14ac:dyDescent="0.3">
      <c r="F35" s="21">
        <v>50</v>
      </c>
      <c r="G35">
        <v>60</v>
      </c>
      <c r="H35">
        <v>140</v>
      </c>
    </row>
    <row r="36" spans="1:8" x14ac:dyDescent="0.3">
      <c r="F36">
        <v>51</v>
      </c>
      <c r="H36">
        <v>141</v>
      </c>
    </row>
    <row r="37" spans="1:8" x14ac:dyDescent="0.3">
      <c r="F37">
        <v>52</v>
      </c>
      <c r="H37">
        <v>142</v>
      </c>
    </row>
    <row r="38" spans="1:8" x14ac:dyDescent="0.3">
      <c r="F38">
        <v>53</v>
      </c>
      <c r="H38">
        <v>143</v>
      </c>
    </row>
    <row r="39" spans="1:8" x14ac:dyDescent="0.3">
      <c r="F39">
        <v>54</v>
      </c>
      <c r="H39">
        <v>144</v>
      </c>
    </row>
    <row r="40" spans="1:8" x14ac:dyDescent="0.3">
      <c r="F40">
        <v>55</v>
      </c>
      <c r="H40">
        <v>145</v>
      </c>
    </row>
    <row r="41" spans="1:8" x14ac:dyDescent="0.3">
      <c r="F41">
        <v>56</v>
      </c>
      <c r="H41">
        <v>146</v>
      </c>
    </row>
    <row r="42" spans="1:8" x14ac:dyDescent="0.3">
      <c r="F42">
        <v>57</v>
      </c>
      <c r="H42">
        <v>147</v>
      </c>
    </row>
    <row r="43" spans="1:8" x14ac:dyDescent="0.3">
      <c r="F43">
        <v>58</v>
      </c>
      <c r="H43">
        <v>148</v>
      </c>
    </row>
    <row r="44" spans="1:8" x14ac:dyDescent="0.3">
      <c r="F44">
        <v>59</v>
      </c>
      <c r="H44">
        <v>149</v>
      </c>
    </row>
    <row r="45" spans="1:8" x14ac:dyDescent="0.3">
      <c r="F45">
        <v>60</v>
      </c>
      <c r="H45">
        <v>150</v>
      </c>
    </row>
    <row r="46" spans="1:8" x14ac:dyDescent="0.3">
      <c r="F46">
        <v>61</v>
      </c>
      <c r="H46">
        <v>151</v>
      </c>
    </row>
    <row r="47" spans="1:8" x14ac:dyDescent="0.3">
      <c r="F47">
        <v>62</v>
      </c>
      <c r="H47">
        <v>152</v>
      </c>
    </row>
    <row r="48" spans="1:8" x14ac:dyDescent="0.3">
      <c r="F48">
        <v>63</v>
      </c>
      <c r="H48">
        <v>153</v>
      </c>
    </row>
    <row r="49" spans="6:8" x14ac:dyDescent="0.3">
      <c r="F49">
        <v>64</v>
      </c>
      <c r="H49">
        <v>154</v>
      </c>
    </row>
    <row r="50" spans="6:8" x14ac:dyDescent="0.3">
      <c r="F50">
        <v>65</v>
      </c>
      <c r="H50">
        <v>155</v>
      </c>
    </row>
    <row r="51" spans="6:8" x14ac:dyDescent="0.3">
      <c r="F51">
        <v>66</v>
      </c>
      <c r="H51">
        <v>156</v>
      </c>
    </row>
    <row r="52" spans="6:8" x14ac:dyDescent="0.3">
      <c r="F52">
        <v>67</v>
      </c>
      <c r="H52">
        <v>157</v>
      </c>
    </row>
    <row r="53" spans="6:8" x14ac:dyDescent="0.3">
      <c r="F53">
        <v>68</v>
      </c>
      <c r="H53">
        <v>158</v>
      </c>
    </row>
    <row r="54" spans="6:8" x14ac:dyDescent="0.3">
      <c r="F54">
        <v>69</v>
      </c>
      <c r="H54">
        <v>159</v>
      </c>
    </row>
    <row r="55" spans="6:8" x14ac:dyDescent="0.3">
      <c r="F55">
        <v>70</v>
      </c>
      <c r="H55">
        <v>160</v>
      </c>
    </row>
    <row r="56" spans="6:8" x14ac:dyDescent="0.3">
      <c r="F56">
        <v>71</v>
      </c>
      <c r="H56">
        <v>161</v>
      </c>
    </row>
    <row r="57" spans="6:8" x14ac:dyDescent="0.3">
      <c r="F57">
        <v>72</v>
      </c>
      <c r="H57">
        <v>162</v>
      </c>
    </row>
    <row r="58" spans="6:8" x14ac:dyDescent="0.3">
      <c r="F58">
        <v>73</v>
      </c>
      <c r="H58">
        <v>163</v>
      </c>
    </row>
    <row r="59" spans="6:8" x14ac:dyDescent="0.3">
      <c r="F59">
        <v>74</v>
      </c>
      <c r="H59">
        <v>164</v>
      </c>
    </row>
    <row r="60" spans="6:8" x14ac:dyDescent="0.3">
      <c r="F60">
        <v>75</v>
      </c>
      <c r="H60">
        <v>165</v>
      </c>
    </row>
    <row r="61" spans="6:8" x14ac:dyDescent="0.3">
      <c r="F61">
        <v>76</v>
      </c>
      <c r="H61">
        <v>166</v>
      </c>
    </row>
    <row r="62" spans="6:8" x14ac:dyDescent="0.3">
      <c r="F62">
        <v>77</v>
      </c>
      <c r="H62">
        <v>167</v>
      </c>
    </row>
    <row r="63" spans="6:8" x14ac:dyDescent="0.3">
      <c r="F63">
        <v>78</v>
      </c>
      <c r="H63">
        <v>168</v>
      </c>
    </row>
    <row r="64" spans="6:8" x14ac:dyDescent="0.3">
      <c r="F64">
        <v>79</v>
      </c>
      <c r="H64">
        <v>169</v>
      </c>
    </row>
    <row r="65" spans="6:8" x14ac:dyDescent="0.3">
      <c r="F65">
        <v>80</v>
      </c>
      <c r="H65">
        <v>170</v>
      </c>
    </row>
    <row r="66" spans="6:8" x14ac:dyDescent="0.3">
      <c r="F66">
        <v>81</v>
      </c>
      <c r="H66">
        <v>171</v>
      </c>
    </row>
    <row r="67" spans="6:8" x14ac:dyDescent="0.3">
      <c r="F67">
        <v>82</v>
      </c>
      <c r="H67">
        <v>172</v>
      </c>
    </row>
    <row r="68" spans="6:8" x14ac:dyDescent="0.3">
      <c r="F68">
        <v>83</v>
      </c>
      <c r="H68">
        <v>173</v>
      </c>
    </row>
    <row r="69" spans="6:8" x14ac:dyDescent="0.3">
      <c r="F69">
        <v>84</v>
      </c>
      <c r="H69">
        <v>174</v>
      </c>
    </row>
    <row r="70" spans="6:8" x14ac:dyDescent="0.3">
      <c r="F70">
        <v>85</v>
      </c>
      <c r="H70">
        <v>175</v>
      </c>
    </row>
    <row r="71" spans="6:8" x14ac:dyDescent="0.3">
      <c r="F71">
        <v>86</v>
      </c>
      <c r="H71">
        <v>176</v>
      </c>
    </row>
    <row r="72" spans="6:8" x14ac:dyDescent="0.3">
      <c r="F72">
        <v>87</v>
      </c>
      <c r="H72">
        <v>177</v>
      </c>
    </row>
    <row r="73" spans="6:8" x14ac:dyDescent="0.3">
      <c r="F73">
        <v>88</v>
      </c>
      <c r="H73">
        <v>178</v>
      </c>
    </row>
    <row r="74" spans="6:8" x14ac:dyDescent="0.3">
      <c r="F74">
        <v>89</v>
      </c>
      <c r="H74">
        <v>179</v>
      </c>
    </row>
    <row r="75" spans="6:8" x14ac:dyDescent="0.3">
      <c r="F75">
        <v>90</v>
      </c>
      <c r="H75">
        <v>180</v>
      </c>
    </row>
    <row r="76" spans="6:8" x14ac:dyDescent="0.3">
      <c r="F76">
        <v>91</v>
      </c>
      <c r="H76">
        <v>181</v>
      </c>
    </row>
    <row r="77" spans="6:8" x14ac:dyDescent="0.3">
      <c r="F77">
        <v>92</v>
      </c>
      <c r="H77">
        <v>182</v>
      </c>
    </row>
    <row r="78" spans="6:8" x14ac:dyDescent="0.3">
      <c r="F78">
        <v>93</v>
      </c>
      <c r="H78">
        <v>183</v>
      </c>
    </row>
    <row r="79" spans="6:8" x14ac:dyDescent="0.3">
      <c r="F79">
        <v>94</v>
      </c>
      <c r="H79">
        <v>184</v>
      </c>
    </row>
    <row r="80" spans="6:8" x14ac:dyDescent="0.3">
      <c r="F80">
        <v>95</v>
      </c>
      <c r="H80">
        <v>185</v>
      </c>
    </row>
    <row r="81" spans="6:8" x14ac:dyDescent="0.3">
      <c r="F81" s="21">
        <v>96</v>
      </c>
      <c r="H81">
        <v>186</v>
      </c>
    </row>
    <row r="82" spans="6:8" x14ac:dyDescent="0.3">
      <c r="F82">
        <v>97</v>
      </c>
      <c r="H82">
        <v>187</v>
      </c>
    </row>
    <row r="83" spans="6:8" x14ac:dyDescent="0.3">
      <c r="F83">
        <v>98</v>
      </c>
      <c r="H83">
        <v>188</v>
      </c>
    </row>
    <row r="84" spans="6:8" x14ac:dyDescent="0.3">
      <c r="F84">
        <v>99</v>
      </c>
      <c r="H84">
        <v>189</v>
      </c>
    </row>
    <row r="85" spans="6:8" x14ac:dyDescent="0.3">
      <c r="F85">
        <v>100</v>
      </c>
      <c r="H85">
        <v>190</v>
      </c>
    </row>
    <row r="86" spans="6:8" x14ac:dyDescent="0.3">
      <c r="F86">
        <v>101</v>
      </c>
      <c r="H86">
        <v>191</v>
      </c>
    </row>
    <row r="87" spans="6:8" x14ac:dyDescent="0.3">
      <c r="F87">
        <v>102</v>
      </c>
      <c r="H87">
        <v>192</v>
      </c>
    </row>
    <row r="88" spans="6:8" x14ac:dyDescent="0.3">
      <c r="F88">
        <v>103</v>
      </c>
      <c r="H88">
        <v>193</v>
      </c>
    </row>
    <row r="89" spans="6:8" x14ac:dyDescent="0.3">
      <c r="F89">
        <v>104</v>
      </c>
      <c r="H89">
        <v>194</v>
      </c>
    </row>
    <row r="90" spans="6:8" x14ac:dyDescent="0.3">
      <c r="F90">
        <v>105</v>
      </c>
      <c r="H90">
        <v>195</v>
      </c>
    </row>
    <row r="91" spans="6:8" x14ac:dyDescent="0.3">
      <c r="F91">
        <v>106</v>
      </c>
      <c r="H91">
        <v>196</v>
      </c>
    </row>
    <row r="92" spans="6:8" x14ac:dyDescent="0.3">
      <c r="F92">
        <v>107</v>
      </c>
      <c r="H92">
        <v>197</v>
      </c>
    </row>
    <row r="93" spans="6:8" x14ac:dyDescent="0.3">
      <c r="F93">
        <v>108</v>
      </c>
      <c r="H93">
        <v>198</v>
      </c>
    </row>
    <row r="94" spans="6:8" x14ac:dyDescent="0.3">
      <c r="F94">
        <v>109</v>
      </c>
      <c r="H94">
        <v>199</v>
      </c>
    </row>
    <row r="95" spans="6:8" x14ac:dyDescent="0.3">
      <c r="F95">
        <v>110</v>
      </c>
      <c r="H95">
        <v>200</v>
      </c>
    </row>
    <row r="96" spans="6:8" x14ac:dyDescent="0.3">
      <c r="F96">
        <v>111</v>
      </c>
      <c r="H96">
        <v>201</v>
      </c>
    </row>
    <row r="97" spans="6:8" x14ac:dyDescent="0.3">
      <c r="F97">
        <v>112</v>
      </c>
      <c r="H97">
        <v>202</v>
      </c>
    </row>
    <row r="98" spans="6:8" x14ac:dyDescent="0.3">
      <c r="F98">
        <v>113</v>
      </c>
      <c r="H98">
        <v>203</v>
      </c>
    </row>
    <row r="99" spans="6:8" x14ac:dyDescent="0.3">
      <c r="F99">
        <v>114</v>
      </c>
      <c r="H99">
        <v>204</v>
      </c>
    </row>
    <row r="100" spans="6:8" x14ac:dyDescent="0.3">
      <c r="F100">
        <v>115</v>
      </c>
      <c r="H100">
        <v>205</v>
      </c>
    </row>
    <row r="101" spans="6:8" x14ac:dyDescent="0.3">
      <c r="F101">
        <v>116</v>
      </c>
      <c r="H101">
        <v>206</v>
      </c>
    </row>
    <row r="102" spans="6:8" x14ac:dyDescent="0.3">
      <c r="F102">
        <v>117</v>
      </c>
      <c r="H102">
        <v>207</v>
      </c>
    </row>
    <row r="103" spans="6:8" x14ac:dyDescent="0.3">
      <c r="F103">
        <v>118</v>
      </c>
      <c r="H103">
        <v>208</v>
      </c>
    </row>
    <row r="104" spans="6:8" x14ac:dyDescent="0.3">
      <c r="F104">
        <v>119</v>
      </c>
      <c r="H104">
        <v>209</v>
      </c>
    </row>
    <row r="105" spans="6:8" x14ac:dyDescent="0.3">
      <c r="F105">
        <v>120</v>
      </c>
      <c r="H105">
        <v>210</v>
      </c>
    </row>
    <row r="106" spans="6:8" x14ac:dyDescent="0.3">
      <c r="F106">
        <v>121</v>
      </c>
      <c r="H106">
        <v>211</v>
      </c>
    </row>
    <row r="107" spans="6:8" x14ac:dyDescent="0.3">
      <c r="F107">
        <v>122</v>
      </c>
      <c r="H107">
        <v>212</v>
      </c>
    </row>
    <row r="108" spans="6:8" x14ac:dyDescent="0.3">
      <c r="F108">
        <v>123</v>
      </c>
      <c r="H108">
        <v>213</v>
      </c>
    </row>
    <row r="109" spans="6:8" x14ac:dyDescent="0.3">
      <c r="F109">
        <v>124</v>
      </c>
      <c r="H109">
        <v>214</v>
      </c>
    </row>
    <row r="110" spans="6:8" x14ac:dyDescent="0.3">
      <c r="F110">
        <v>125</v>
      </c>
      <c r="H110">
        <v>215</v>
      </c>
    </row>
    <row r="111" spans="6:8" x14ac:dyDescent="0.3">
      <c r="F111">
        <v>126</v>
      </c>
      <c r="H111">
        <v>216</v>
      </c>
    </row>
    <row r="112" spans="6:8" x14ac:dyDescent="0.3">
      <c r="F112">
        <v>127</v>
      </c>
      <c r="H112">
        <v>217</v>
      </c>
    </row>
    <row r="113" spans="6:8" x14ac:dyDescent="0.3">
      <c r="F113">
        <v>128</v>
      </c>
      <c r="H113">
        <v>218</v>
      </c>
    </row>
    <row r="114" spans="6:8" x14ac:dyDescent="0.3">
      <c r="F114">
        <v>129</v>
      </c>
      <c r="H114">
        <v>219</v>
      </c>
    </row>
    <row r="115" spans="6:8" x14ac:dyDescent="0.3">
      <c r="F115">
        <v>130</v>
      </c>
      <c r="H115">
        <v>220</v>
      </c>
    </row>
    <row r="116" spans="6:8" x14ac:dyDescent="0.3">
      <c r="F116">
        <v>131</v>
      </c>
      <c r="H116">
        <v>221</v>
      </c>
    </row>
    <row r="117" spans="6:8" x14ac:dyDescent="0.3">
      <c r="F117">
        <v>132</v>
      </c>
      <c r="H117">
        <v>222</v>
      </c>
    </row>
    <row r="118" spans="6:8" x14ac:dyDescent="0.3">
      <c r="F118">
        <v>133</v>
      </c>
      <c r="H118">
        <v>223</v>
      </c>
    </row>
    <row r="119" spans="6:8" x14ac:dyDescent="0.3">
      <c r="F119">
        <v>134</v>
      </c>
      <c r="H119">
        <v>224</v>
      </c>
    </row>
    <row r="120" spans="6:8" x14ac:dyDescent="0.3">
      <c r="F120">
        <v>135</v>
      </c>
      <c r="H120">
        <v>225</v>
      </c>
    </row>
    <row r="121" spans="6:8" x14ac:dyDescent="0.3">
      <c r="F121">
        <v>136</v>
      </c>
      <c r="H121">
        <v>226</v>
      </c>
    </row>
    <row r="122" spans="6:8" x14ac:dyDescent="0.3">
      <c r="F122">
        <v>137</v>
      </c>
      <c r="H122">
        <v>227</v>
      </c>
    </row>
    <row r="123" spans="6:8" x14ac:dyDescent="0.3">
      <c r="F123">
        <v>138</v>
      </c>
      <c r="H123">
        <v>228</v>
      </c>
    </row>
    <row r="124" spans="6:8" x14ac:dyDescent="0.3">
      <c r="F124">
        <v>139</v>
      </c>
      <c r="H124">
        <v>229</v>
      </c>
    </row>
    <row r="125" spans="6:8" x14ac:dyDescent="0.3">
      <c r="F125">
        <v>140</v>
      </c>
      <c r="H125">
        <v>230</v>
      </c>
    </row>
    <row r="126" spans="6:8" x14ac:dyDescent="0.3">
      <c r="F126">
        <v>141</v>
      </c>
      <c r="H126">
        <v>231</v>
      </c>
    </row>
    <row r="127" spans="6:8" x14ac:dyDescent="0.3">
      <c r="F127">
        <v>142</v>
      </c>
      <c r="H127">
        <v>232</v>
      </c>
    </row>
    <row r="128" spans="6:8" x14ac:dyDescent="0.3">
      <c r="F128" s="21">
        <v>143</v>
      </c>
      <c r="H128">
        <v>233</v>
      </c>
    </row>
    <row r="129" spans="6:8" x14ac:dyDescent="0.3">
      <c r="F129">
        <v>144</v>
      </c>
      <c r="H129">
        <v>234</v>
      </c>
    </row>
    <row r="130" spans="6:8" x14ac:dyDescent="0.3">
      <c r="F130">
        <v>145</v>
      </c>
      <c r="H130">
        <v>235</v>
      </c>
    </row>
    <row r="131" spans="6:8" x14ac:dyDescent="0.3">
      <c r="F131">
        <v>146</v>
      </c>
      <c r="H131">
        <v>236</v>
      </c>
    </row>
    <row r="132" spans="6:8" x14ac:dyDescent="0.3">
      <c r="F132">
        <v>147</v>
      </c>
      <c r="H132">
        <v>237</v>
      </c>
    </row>
    <row r="133" spans="6:8" x14ac:dyDescent="0.3">
      <c r="F133">
        <v>148</v>
      </c>
      <c r="H133">
        <v>238</v>
      </c>
    </row>
    <row r="134" spans="6:8" x14ac:dyDescent="0.3">
      <c r="F134">
        <v>149</v>
      </c>
      <c r="H134">
        <v>239</v>
      </c>
    </row>
    <row r="135" spans="6:8" x14ac:dyDescent="0.3">
      <c r="F135">
        <v>150</v>
      </c>
      <c r="H135">
        <v>240</v>
      </c>
    </row>
    <row r="136" spans="6:8" x14ac:dyDescent="0.3">
      <c r="F136">
        <v>151</v>
      </c>
    </row>
    <row r="137" spans="6:8" x14ac:dyDescent="0.3">
      <c r="F137">
        <v>152</v>
      </c>
    </row>
    <row r="138" spans="6:8" x14ac:dyDescent="0.3">
      <c r="F138">
        <v>153</v>
      </c>
    </row>
    <row r="139" spans="6:8" x14ac:dyDescent="0.3">
      <c r="F139">
        <v>154</v>
      </c>
    </row>
    <row r="140" spans="6:8" x14ac:dyDescent="0.3">
      <c r="F140">
        <v>155</v>
      </c>
    </row>
    <row r="141" spans="6:8" x14ac:dyDescent="0.3">
      <c r="F141">
        <v>156</v>
      </c>
    </row>
    <row r="142" spans="6:8" x14ac:dyDescent="0.3">
      <c r="F142">
        <v>157</v>
      </c>
    </row>
    <row r="143" spans="6:8" x14ac:dyDescent="0.3">
      <c r="F143">
        <v>158</v>
      </c>
    </row>
    <row r="144" spans="6:8" x14ac:dyDescent="0.3">
      <c r="F144">
        <v>159</v>
      </c>
    </row>
    <row r="145" spans="6:6" x14ac:dyDescent="0.3">
      <c r="F145">
        <v>160</v>
      </c>
    </row>
    <row r="146" spans="6:6" x14ac:dyDescent="0.3">
      <c r="F146">
        <v>161</v>
      </c>
    </row>
    <row r="147" spans="6:6" x14ac:dyDescent="0.3">
      <c r="F147">
        <v>162</v>
      </c>
    </row>
    <row r="148" spans="6:6" x14ac:dyDescent="0.3">
      <c r="F148">
        <v>163</v>
      </c>
    </row>
    <row r="149" spans="6:6" x14ac:dyDescent="0.3">
      <c r="F149">
        <v>164</v>
      </c>
    </row>
    <row r="150" spans="6:6" x14ac:dyDescent="0.3">
      <c r="F150">
        <v>165</v>
      </c>
    </row>
    <row r="151" spans="6:6" x14ac:dyDescent="0.3">
      <c r="F151">
        <v>166</v>
      </c>
    </row>
    <row r="152" spans="6:6" x14ac:dyDescent="0.3">
      <c r="F152">
        <v>167</v>
      </c>
    </row>
    <row r="153" spans="6:6" x14ac:dyDescent="0.3">
      <c r="F153">
        <v>168</v>
      </c>
    </row>
    <row r="154" spans="6:6" x14ac:dyDescent="0.3">
      <c r="F154">
        <v>169</v>
      </c>
    </row>
    <row r="155" spans="6:6" x14ac:dyDescent="0.3">
      <c r="F155">
        <v>170</v>
      </c>
    </row>
    <row r="156" spans="6:6" x14ac:dyDescent="0.3">
      <c r="F156">
        <v>171</v>
      </c>
    </row>
    <row r="157" spans="6:6" x14ac:dyDescent="0.3">
      <c r="F157">
        <v>172</v>
      </c>
    </row>
    <row r="158" spans="6:6" x14ac:dyDescent="0.3">
      <c r="F158">
        <v>173</v>
      </c>
    </row>
    <row r="159" spans="6:6" x14ac:dyDescent="0.3">
      <c r="F159">
        <v>174</v>
      </c>
    </row>
    <row r="160" spans="6:6" x14ac:dyDescent="0.3">
      <c r="F160">
        <v>175</v>
      </c>
    </row>
    <row r="161" spans="6:6" x14ac:dyDescent="0.3">
      <c r="F161">
        <v>176</v>
      </c>
    </row>
    <row r="162" spans="6:6" x14ac:dyDescent="0.3">
      <c r="F162">
        <v>177</v>
      </c>
    </row>
    <row r="163" spans="6:6" x14ac:dyDescent="0.3">
      <c r="F163">
        <v>178</v>
      </c>
    </row>
    <row r="164" spans="6:6" x14ac:dyDescent="0.3">
      <c r="F164">
        <v>179</v>
      </c>
    </row>
    <row r="165" spans="6:6" x14ac:dyDescent="0.3">
      <c r="F165">
        <v>180</v>
      </c>
    </row>
    <row r="166" spans="6:6" x14ac:dyDescent="0.3">
      <c r="F166">
        <v>181</v>
      </c>
    </row>
    <row r="167" spans="6:6" x14ac:dyDescent="0.3">
      <c r="F167">
        <v>182</v>
      </c>
    </row>
    <row r="168" spans="6:6" x14ac:dyDescent="0.3">
      <c r="F168">
        <v>183</v>
      </c>
    </row>
    <row r="169" spans="6:6" x14ac:dyDescent="0.3">
      <c r="F169">
        <v>184</v>
      </c>
    </row>
    <row r="170" spans="6:6" x14ac:dyDescent="0.3">
      <c r="F170">
        <v>185</v>
      </c>
    </row>
    <row r="171" spans="6:6" x14ac:dyDescent="0.3">
      <c r="F171">
        <v>186</v>
      </c>
    </row>
    <row r="172" spans="6:6" x14ac:dyDescent="0.3">
      <c r="F172">
        <v>187</v>
      </c>
    </row>
    <row r="173" spans="6:6" x14ac:dyDescent="0.3">
      <c r="F173">
        <v>188</v>
      </c>
    </row>
    <row r="174" spans="6:6" x14ac:dyDescent="0.3">
      <c r="F174">
        <v>189</v>
      </c>
    </row>
    <row r="175" spans="6:6" x14ac:dyDescent="0.3">
      <c r="F175">
        <v>190</v>
      </c>
    </row>
    <row r="176" spans="6:6" x14ac:dyDescent="0.3">
      <c r="F176">
        <v>191</v>
      </c>
    </row>
    <row r="177" spans="6:6" x14ac:dyDescent="0.3">
      <c r="F177">
        <v>192</v>
      </c>
    </row>
    <row r="178" spans="6:6" x14ac:dyDescent="0.3">
      <c r="F178">
        <v>193</v>
      </c>
    </row>
    <row r="179" spans="6:6" x14ac:dyDescent="0.3">
      <c r="F179">
        <v>194</v>
      </c>
    </row>
    <row r="180" spans="6:6" x14ac:dyDescent="0.3">
      <c r="F180">
        <v>195</v>
      </c>
    </row>
    <row r="181" spans="6:6" x14ac:dyDescent="0.3">
      <c r="F181">
        <v>196</v>
      </c>
    </row>
    <row r="182" spans="6:6" x14ac:dyDescent="0.3">
      <c r="F182">
        <v>197</v>
      </c>
    </row>
    <row r="183" spans="6:6" x14ac:dyDescent="0.3">
      <c r="F183">
        <v>198</v>
      </c>
    </row>
    <row r="184" spans="6:6" x14ac:dyDescent="0.3">
      <c r="F184">
        <v>199</v>
      </c>
    </row>
    <row r="185" spans="6:6" x14ac:dyDescent="0.3">
      <c r="F185">
        <v>200</v>
      </c>
    </row>
    <row r="186" spans="6:6" x14ac:dyDescent="0.3">
      <c r="F186">
        <v>201</v>
      </c>
    </row>
    <row r="187" spans="6:6" x14ac:dyDescent="0.3">
      <c r="F187">
        <v>202</v>
      </c>
    </row>
    <row r="188" spans="6:6" x14ac:dyDescent="0.3">
      <c r="F188">
        <v>203</v>
      </c>
    </row>
    <row r="189" spans="6:6" x14ac:dyDescent="0.3">
      <c r="F189">
        <v>204</v>
      </c>
    </row>
    <row r="190" spans="6:6" x14ac:dyDescent="0.3">
      <c r="F190">
        <v>205</v>
      </c>
    </row>
    <row r="191" spans="6:6" x14ac:dyDescent="0.3">
      <c r="F191">
        <v>206</v>
      </c>
    </row>
    <row r="192" spans="6:6" x14ac:dyDescent="0.3">
      <c r="F192">
        <v>207</v>
      </c>
    </row>
    <row r="193" spans="6:6" x14ac:dyDescent="0.3">
      <c r="F193">
        <v>208</v>
      </c>
    </row>
    <row r="194" spans="6:6" x14ac:dyDescent="0.3">
      <c r="F194">
        <v>209</v>
      </c>
    </row>
    <row r="195" spans="6:6" x14ac:dyDescent="0.3">
      <c r="F195">
        <v>210</v>
      </c>
    </row>
    <row r="196" spans="6:6" x14ac:dyDescent="0.3">
      <c r="F196">
        <v>211</v>
      </c>
    </row>
    <row r="197" spans="6:6" x14ac:dyDescent="0.3">
      <c r="F197">
        <v>212</v>
      </c>
    </row>
    <row r="198" spans="6:6" x14ac:dyDescent="0.3">
      <c r="F198">
        <v>213</v>
      </c>
    </row>
    <row r="199" spans="6:6" x14ac:dyDescent="0.3">
      <c r="F199">
        <v>214</v>
      </c>
    </row>
    <row r="200" spans="6:6" x14ac:dyDescent="0.3">
      <c r="F200">
        <v>215</v>
      </c>
    </row>
    <row r="201" spans="6:6" x14ac:dyDescent="0.3">
      <c r="F201">
        <v>216</v>
      </c>
    </row>
    <row r="202" spans="6:6" x14ac:dyDescent="0.3">
      <c r="F202">
        <v>217</v>
      </c>
    </row>
    <row r="203" spans="6:6" x14ac:dyDescent="0.3">
      <c r="F203">
        <v>218</v>
      </c>
    </row>
    <row r="204" spans="6:6" x14ac:dyDescent="0.3">
      <c r="F204">
        <v>219</v>
      </c>
    </row>
    <row r="205" spans="6:6" x14ac:dyDescent="0.3">
      <c r="F205">
        <v>220</v>
      </c>
    </row>
    <row r="206" spans="6:6" x14ac:dyDescent="0.3">
      <c r="F206">
        <v>221</v>
      </c>
    </row>
    <row r="207" spans="6:6" x14ac:dyDescent="0.3">
      <c r="F207">
        <v>222</v>
      </c>
    </row>
    <row r="208" spans="6:6" x14ac:dyDescent="0.3">
      <c r="F208">
        <v>223</v>
      </c>
    </row>
    <row r="209" spans="6:6" x14ac:dyDescent="0.3">
      <c r="F209">
        <v>224</v>
      </c>
    </row>
    <row r="210" spans="6:6" x14ac:dyDescent="0.3">
      <c r="F210">
        <v>225</v>
      </c>
    </row>
    <row r="211" spans="6:6" x14ac:dyDescent="0.3">
      <c r="F211">
        <v>226</v>
      </c>
    </row>
    <row r="212" spans="6:6" x14ac:dyDescent="0.3">
      <c r="F212">
        <v>227</v>
      </c>
    </row>
    <row r="213" spans="6:6" x14ac:dyDescent="0.3">
      <c r="F213">
        <v>228</v>
      </c>
    </row>
    <row r="214" spans="6:6" x14ac:dyDescent="0.3">
      <c r="F214">
        <v>229</v>
      </c>
    </row>
    <row r="215" spans="6:6" x14ac:dyDescent="0.3">
      <c r="F215">
        <v>230</v>
      </c>
    </row>
    <row r="216" spans="6:6" x14ac:dyDescent="0.3">
      <c r="F216">
        <v>231</v>
      </c>
    </row>
    <row r="217" spans="6:6" x14ac:dyDescent="0.3">
      <c r="F217">
        <v>232</v>
      </c>
    </row>
    <row r="218" spans="6:6" x14ac:dyDescent="0.3">
      <c r="F218">
        <v>233</v>
      </c>
    </row>
    <row r="219" spans="6:6" x14ac:dyDescent="0.3">
      <c r="F219">
        <v>234</v>
      </c>
    </row>
    <row r="220" spans="6:6" x14ac:dyDescent="0.3">
      <c r="F220">
        <v>235</v>
      </c>
    </row>
    <row r="221" spans="6:6" x14ac:dyDescent="0.3">
      <c r="F221">
        <v>236</v>
      </c>
    </row>
    <row r="222" spans="6:6" x14ac:dyDescent="0.3">
      <c r="F222">
        <v>237</v>
      </c>
    </row>
    <row r="223" spans="6:6" x14ac:dyDescent="0.3">
      <c r="F223">
        <v>238</v>
      </c>
    </row>
    <row r="224" spans="6:6" x14ac:dyDescent="0.3">
      <c r="F224">
        <v>239</v>
      </c>
    </row>
    <row r="225" spans="6:6" x14ac:dyDescent="0.3">
      <c r="F225">
        <v>240</v>
      </c>
    </row>
  </sheetData>
  <mergeCells count="2">
    <mergeCell ref="A23:E23"/>
    <mergeCell ref="F3:H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862C2-B5E3-45CD-BACF-6E7B20C27DC9}">
  <dimension ref="A2:H225"/>
  <sheetViews>
    <sheetView workbookViewId="0">
      <selection activeCell="B25" sqref="B25"/>
    </sheetView>
  </sheetViews>
  <sheetFormatPr baseColWidth="10" defaultRowHeight="14.4" x14ac:dyDescent="0.3"/>
  <cols>
    <col min="2" max="2" width="19.109375" customWidth="1"/>
  </cols>
  <sheetData>
    <row r="2" spans="1:8" ht="15" thickBot="1" x14ac:dyDescent="0.35"/>
    <row r="3" spans="1:8" ht="16.2" thickBot="1" x14ac:dyDescent="0.35">
      <c r="A3" s="1" t="s">
        <v>0</v>
      </c>
      <c r="F3" s="48" t="s">
        <v>33</v>
      </c>
      <c r="G3" s="49"/>
      <c r="H3" s="50"/>
    </row>
    <row r="4" spans="1:8" ht="15" thickBot="1" x14ac:dyDescent="0.35">
      <c r="A4" s="2" t="s">
        <v>1</v>
      </c>
      <c r="B4" s="3">
        <v>628</v>
      </c>
      <c r="F4" s="22" t="s">
        <v>18</v>
      </c>
      <c r="G4" s="24" t="s">
        <v>31</v>
      </c>
      <c r="H4" s="23" t="s">
        <v>32</v>
      </c>
    </row>
    <row r="5" spans="1:8" x14ac:dyDescent="0.3">
      <c r="A5" s="4" t="s">
        <v>2</v>
      </c>
      <c r="B5" s="5">
        <v>934</v>
      </c>
    </row>
    <row r="6" spans="1:8" x14ac:dyDescent="0.3">
      <c r="A6" s="4" t="s">
        <v>3</v>
      </c>
      <c r="B6" s="5">
        <v>1301</v>
      </c>
    </row>
    <row r="7" spans="1:8" ht="15" thickBot="1" x14ac:dyDescent="0.35">
      <c r="A7" s="6" t="s">
        <v>14</v>
      </c>
      <c r="B7" s="7">
        <v>1738</v>
      </c>
      <c r="F7" t="s">
        <v>20</v>
      </c>
    </row>
    <row r="8" spans="1:8" ht="15" thickBot="1" x14ac:dyDescent="0.35">
      <c r="F8">
        <v>1</v>
      </c>
      <c r="G8">
        <v>30</v>
      </c>
      <c r="H8">
        <v>60</v>
      </c>
    </row>
    <row r="9" spans="1:8" ht="15" thickBot="1" x14ac:dyDescent="0.35">
      <c r="A9" s="15" t="s">
        <v>4</v>
      </c>
      <c r="B9" s="8" t="s">
        <v>5</v>
      </c>
      <c r="C9" s="9" t="s">
        <v>6</v>
      </c>
      <c r="F9">
        <v>2</v>
      </c>
      <c r="G9">
        <v>61</v>
      </c>
      <c r="H9">
        <v>120</v>
      </c>
    </row>
    <row r="10" spans="1:8" x14ac:dyDescent="0.3">
      <c r="A10" s="16" t="s">
        <v>7</v>
      </c>
      <c r="B10" s="17">
        <v>70</v>
      </c>
      <c r="C10" s="3">
        <v>170</v>
      </c>
      <c r="F10">
        <v>3</v>
      </c>
      <c r="G10">
        <v>121</v>
      </c>
      <c r="H10">
        <v>180</v>
      </c>
    </row>
    <row r="11" spans="1:8" x14ac:dyDescent="0.3">
      <c r="A11" s="18" t="s">
        <v>8</v>
      </c>
      <c r="B11" s="14">
        <v>109</v>
      </c>
      <c r="C11" s="5">
        <v>209</v>
      </c>
      <c r="F11">
        <v>4</v>
      </c>
      <c r="G11">
        <v>181</v>
      </c>
      <c r="H11">
        <v>240</v>
      </c>
    </row>
    <row r="12" spans="1:8" x14ac:dyDescent="0.3">
      <c r="A12" s="18" t="s">
        <v>9</v>
      </c>
      <c r="B12" s="14">
        <v>85</v>
      </c>
      <c r="C12" s="5">
        <v>195</v>
      </c>
    </row>
    <row r="13" spans="1:8" x14ac:dyDescent="0.3">
      <c r="A13" s="18" t="s">
        <v>10</v>
      </c>
      <c r="B13" s="14">
        <v>146</v>
      </c>
      <c r="C13" s="5">
        <v>256</v>
      </c>
    </row>
    <row r="14" spans="1:8" x14ac:dyDescent="0.3">
      <c r="A14" s="18" t="s">
        <v>11</v>
      </c>
      <c r="B14" s="14">
        <v>100</v>
      </c>
      <c r="C14" s="5">
        <v>220</v>
      </c>
    </row>
    <row r="15" spans="1:8" x14ac:dyDescent="0.3">
      <c r="A15" s="18" t="s">
        <v>15</v>
      </c>
      <c r="B15" s="14">
        <v>185</v>
      </c>
      <c r="C15" s="5">
        <v>305</v>
      </c>
      <c r="F15">
        <v>30</v>
      </c>
      <c r="G15">
        <v>40</v>
      </c>
      <c r="H15">
        <v>120</v>
      </c>
    </row>
    <row r="16" spans="1:8" x14ac:dyDescent="0.3">
      <c r="A16" s="18" t="s">
        <v>16</v>
      </c>
      <c r="B16" s="14">
        <v>115</v>
      </c>
      <c r="C16" s="5">
        <v>245</v>
      </c>
      <c r="F16">
        <v>31</v>
      </c>
      <c r="G16">
        <v>41</v>
      </c>
      <c r="H16">
        <v>121</v>
      </c>
    </row>
    <row r="17" spans="1:8" ht="15" thickBot="1" x14ac:dyDescent="0.35">
      <c r="A17" s="19" t="s">
        <v>17</v>
      </c>
      <c r="B17" s="20">
        <v>225</v>
      </c>
      <c r="C17" s="7">
        <v>355</v>
      </c>
      <c r="F17">
        <v>32</v>
      </c>
      <c r="G17">
        <v>42</v>
      </c>
      <c r="H17">
        <v>122</v>
      </c>
    </row>
    <row r="18" spans="1:8" ht="15" thickBot="1" x14ac:dyDescent="0.35">
      <c r="B18" s="10"/>
      <c r="C18" s="10"/>
      <c r="F18">
        <v>33</v>
      </c>
      <c r="G18">
        <v>43</v>
      </c>
      <c r="H18">
        <v>123</v>
      </c>
    </row>
    <row r="19" spans="1:8" ht="15" thickBot="1" x14ac:dyDescent="0.35">
      <c r="A19" s="11" t="s">
        <v>12</v>
      </c>
      <c r="B19" s="12">
        <v>32</v>
      </c>
      <c r="C19" s="13">
        <v>44</v>
      </c>
      <c r="F19">
        <v>34</v>
      </c>
      <c r="G19">
        <v>44</v>
      </c>
      <c r="H19">
        <v>124</v>
      </c>
    </row>
    <row r="20" spans="1:8" ht="15" thickBot="1" x14ac:dyDescent="0.35">
      <c r="B20" s="10"/>
      <c r="C20" s="10"/>
      <c r="F20">
        <v>35</v>
      </c>
      <c r="G20">
        <v>45</v>
      </c>
      <c r="H20">
        <v>125</v>
      </c>
    </row>
    <row r="21" spans="1:8" ht="15" thickBot="1" x14ac:dyDescent="0.35">
      <c r="A21" s="11" t="s">
        <v>13</v>
      </c>
      <c r="B21" s="12">
        <v>21</v>
      </c>
      <c r="C21" s="13">
        <v>30</v>
      </c>
      <c r="F21">
        <v>36</v>
      </c>
      <c r="G21">
        <v>46</v>
      </c>
      <c r="H21">
        <v>126</v>
      </c>
    </row>
    <row r="22" spans="1:8" x14ac:dyDescent="0.3">
      <c r="F22">
        <v>37</v>
      </c>
      <c r="G22">
        <v>47</v>
      </c>
      <c r="H22">
        <v>127</v>
      </c>
    </row>
    <row r="23" spans="1:8" x14ac:dyDescent="0.3">
      <c r="A23" s="47" t="s">
        <v>21</v>
      </c>
      <c r="B23" s="47"/>
      <c r="C23" s="47"/>
      <c r="D23" s="47"/>
      <c r="E23" s="47"/>
      <c r="F23">
        <v>38</v>
      </c>
      <c r="G23">
        <v>48</v>
      </c>
      <c r="H23">
        <v>128</v>
      </c>
    </row>
    <row r="24" spans="1:8" x14ac:dyDescent="0.3">
      <c r="F24">
        <v>39</v>
      </c>
      <c r="G24">
        <v>49</v>
      </c>
      <c r="H24">
        <v>129</v>
      </c>
    </row>
    <row r="25" spans="1:8" x14ac:dyDescent="0.3">
      <c r="A25" t="s">
        <v>22</v>
      </c>
      <c r="B25">
        <f>IF(English!G4=1,'Données EN'!B4,IF(English!G4=2,'Données EN'!B5,(IF(English!G4=3,'Données EN'!B6,(IF(English!G4=4,'Données EN'!B7,0))))))</f>
        <v>934</v>
      </c>
      <c r="F25">
        <v>40</v>
      </c>
      <c r="G25">
        <v>50</v>
      </c>
      <c r="H25">
        <v>130</v>
      </c>
    </row>
    <row r="26" spans="1:8" x14ac:dyDescent="0.3">
      <c r="A26" t="s">
        <v>23</v>
      </c>
      <c r="B26">
        <f>IF(English!F4="oui",1.4,1)</f>
        <v>1.4</v>
      </c>
      <c r="F26">
        <v>41</v>
      </c>
      <c r="G26">
        <v>51</v>
      </c>
      <c r="H26">
        <v>131</v>
      </c>
    </row>
    <row r="27" spans="1:8" x14ac:dyDescent="0.3">
      <c r="A27" t="s">
        <v>24</v>
      </c>
      <c r="B27">
        <f>IF(English!F7="non",1,IF(B26=1,1.4,1.1))</f>
        <v>1</v>
      </c>
      <c r="C27">
        <f>B26+B27</f>
        <v>2.4</v>
      </c>
      <c r="F27">
        <v>42</v>
      </c>
      <c r="G27">
        <v>52</v>
      </c>
      <c r="H27">
        <v>132</v>
      </c>
    </row>
    <row r="28" spans="1:8" x14ac:dyDescent="0.3">
      <c r="A28" t="s">
        <v>25</v>
      </c>
      <c r="B28">
        <f>IF(English!F10="non",1,IF(C27=2,1.4,1.1))</f>
        <v>1.1000000000000001</v>
      </c>
      <c r="F28">
        <v>43</v>
      </c>
      <c r="G28">
        <v>53</v>
      </c>
      <c r="H28">
        <v>133</v>
      </c>
    </row>
    <row r="29" spans="1:8" x14ac:dyDescent="0.3">
      <c r="A29" t="s">
        <v>26</v>
      </c>
      <c r="B29">
        <f>(English!E4/100)*(English!E7/100)*(English!E10/100)</f>
        <v>1.8150000000000004</v>
      </c>
      <c r="F29">
        <v>44</v>
      </c>
      <c r="G29">
        <v>54</v>
      </c>
      <c r="H29">
        <v>134</v>
      </c>
    </row>
    <row r="30" spans="1:8" x14ac:dyDescent="0.3">
      <c r="A30" t="s">
        <v>27</v>
      </c>
      <c r="B30">
        <f>IF(English!G4=1,0.52,IF(English!G4=2,0.98,(IF(English!G4=3,1.46,(IF(English!G4=4,1.95,0))))))</f>
        <v>0.98</v>
      </c>
      <c r="F30">
        <v>45</v>
      </c>
      <c r="G30">
        <v>55</v>
      </c>
      <c r="H30">
        <v>135</v>
      </c>
    </row>
    <row r="31" spans="1:8" x14ac:dyDescent="0.3">
      <c r="A31" t="s">
        <v>28</v>
      </c>
      <c r="B31">
        <f>IF(English!E13="non",0,(IF(AND(English!E13=G4,English!G4=1,English!F4="non"),'Données EN'!B10,(IF(AND(English!E13=G4,English!G4=1,English!F4="oui"),'Données EN'!C10,(IF(AND(English!E13=H4,English!G4=1,English!F4="non"),'Données EN'!B11,(IF(AND(English!E13=H4,English!G4=1,English!F4="oui"),'Données EN'!C11,(IF(AND(English!E13=G4,English!G4=2,English!F4="non"),'Données EN'!B12,(IF(AND(English!E13=G4,English!G4=2,English!F4="oui"),'Données EN'!C12,(IF(AND(English!E13=H4,English!G4=2,English!F4="non"),'Données EN'!B13,(IF(AND(English!E13=H4,English!G4=2,English!F4="oui"),'Données EN'!C13,(IF(AND(English!E13=G4,English!G4=3,English!F4="non"),'Données EN'!B14,(IF(AND(English!E13=G4,English!G4=3,English!F4="oui"),'Données EN'!C14,(IF(AND(English!E13=H4,English!G4=3,English!F4="non"),'Données EN'!B15,(IF(AND(English!E13=H4,English!G4=3,English!F4="oui"),'Données EN'!C15,(IF(AND(English!E13=G4,English!G4=4,English!F4="non"),'Données EN'!B16,(IF(AND(English!E13=G4,English!G4=4,English!F4="oui"),'Données EN'!C16,(IF(AND(English!E13=H4,English!G4=4,English!F4="non"),'Données EN'!B17,(IF(AND(English!E13=H4,English!G4=4,English!F4="oui"),'Données EN'!C17,10000)))))))))))))))))))))))))))))))))</f>
        <v>0</v>
      </c>
      <c r="F31">
        <v>46</v>
      </c>
      <c r="G31">
        <v>56</v>
      </c>
      <c r="H31">
        <v>136</v>
      </c>
    </row>
    <row r="32" spans="1:8" x14ac:dyDescent="0.3">
      <c r="A32" t="s">
        <v>29</v>
      </c>
      <c r="B32">
        <f>IF(AND(B26=1,B27=1),B19*English!E15,C19*English!E15)</f>
        <v>396</v>
      </c>
      <c r="F32">
        <v>47</v>
      </c>
      <c r="G32">
        <v>57</v>
      </c>
      <c r="H32">
        <v>137</v>
      </c>
    </row>
    <row r="33" spans="1:8" x14ac:dyDescent="0.3">
      <c r="A33" t="s">
        <v>30</v>
      </c>
      <c r="B33">
        <f>IF(B26=1,B21*English!E17,English!E17*C21)</f>
        <v>90</v>
      </c>
      <c r="F33">
        <v>48</v>
      </c>
      <c r="G33">
        <v>58</v>
      </c>
      <c r="H33">
        <v>138</v>
      </c>
    </row>
    <row r="34" spans="1:8" x14ac:dyDescent="0.3">
      <c r="F34">
        <v>49</v>
      </c>
      <c r="G34">
        <v>59</v>
      </c>
      <c r="H34">
        <v>139</v>
      </c>
    </row>
    <row r="35" spans="1:8" x14ac:dyDescent="0.3">
      <c r="F35" s="21">
        <v>50</v>
      </c>
      <c r="G35">
        <v>60</v>
      </c>
      <c r="H35">
        <v>140</v>
      </c>
    </row>
    <row r="36" spans="1:8" x14ac:dyDescent="0.3">
      <c r="F36">
        <v>51</v>
      </c>
      <c r="H36">
        <v>141</v>
      </c>
    </row>
    <row r="37" spans="1:8" x14ac:dyDescent="0.3">
      <c r="F37">
        <v>52</v>
      </c>
      <c r="H37">
        <v>142</v>
      </c>
    </row>
    <row r="38" spans="1:8" x14ac:dyDescent="0.3">
      <c r="F38">
        <v>53</v>
      </c>
      <c r="H38">
        <v>143</v>
      </c>
    </row>
    <row r="39" spans="1:8" x14ac:dyDescent="0.3">
      <c r="F39">
        <v>54</v>
      </c>
      <c r="H39">
        <v>144</v>
      </c>
    </row>
    <row r="40" spans="1:8" x14ac:dyDescent="0.3">
      <c r="F40">
        <v>55</v>
      </c>
      <c r="H40">
        <v>145</v>
      </c>
    </row>
    <row r="41" spans="1:8" x14ac:dyDescent="0.3">
      <c r="F41">
        <v>56</v>
      </c>
      <c r="H41">
        <v>146</v>
      </c>
    </row>
    <row r="42" spans="1:8" x14ac:dyDescent="0.3">
      <c r="F42">
        <v>57</v>
      </c>
      <c r="H42">
        <v>147</v>
      </c>
    </row>
    <row r="43" spans="1:8" x14ac:dyDescent="0.3">
      <c r="F43">
        <v>58</v>
      </c>
      <c r="H43">
        <v>148</v>
      </c>
    </row>
    <row r="44" spans="1:8" x14ac:dyDescent="0.3">
      <c r="F44">
        <v>59</v>
      </c>
      <c r="H44">
        <v>149</v>
      </c>
    </row>
    <row r="45" spans="1:8" x14ac:dyDescent="0.3">
      <c r="F45">
        <v>60</v>
      </c>
      <c r="H45">
        <v>150</v>
      </c>
    </row>
    <row r="46" spans="1:8" x14ac:dyDescent="0.3">
      <c r="F46">
        <v>61</v>
      </c>
      <c r="H46">
        <v>151</v>
      </c>
    </row>
    <row r="47" spans="1:8" x14ac:dyDescent="0.3">
      <c r="F47">
        <v>62</v>
      </c>
      <c r="H47">
        <v>152</v>
      </c>
    </row>
    <row r="48" spans="1:8" x14ac:dyDescent="0.3">
      <c r="F48">
        <v>63</v>
      </c>
      <c r="H48">
        <v>153</v>
      </c>
    </row>
    <row r="49" spans="6:8" x14ac:dyDescent="0.3">
      <c r="F49">
        <v>64</v>
      </c>
      <c r="H49">
        <v>154</v>
      </c>
    </row>
    <row r="50" spans="6:8" x14ac:dyDescent="0.3">
      <c r="F50">
        <v>65</v>
      </c>
      <c r="H50">
        <v>155</v>
      </c>
    </row>
    <row r="51" spans="6:8" x14ac:dyDescent="0.3">
      <c r="F51">
        <v>66</v>
      </c>
      <c r="H51">
        <v>156</v>
      </c>
    </row>
    <row r="52" spans="6:8" x14ac:dyDescent="0.3">
      <c r="F52">
        <v>67</v>
      </c>
      <c r="H52">
        <v>157</v>
      </c>
    </row>
    <row r="53" spans="6:8" x14ac:dyDescent="0.3">
      <c r="F53">
        <v>68</v>
      </c>
      <c r="H53">
        <v>158</v>
      </c>
    </row>
    <row r="54" spans="6:8" x14ac:dyDescent="0.3">
      <c r="F54">
        <v>69</v>
      </c>
      <c r="H54">
        <v>159</v>
      </c>
    </row>
    <row r="55" spans="6:8" x14ac:dyDescent="0.3">
      <c r="F55">
        <v>70</v>
      </c>
      <c r="H55">
        <v>160</v>
      </c>
    </row>
    <row r="56" spans="6:8" x14ac:dyDescent="0.3">
      <c r="F56">
        <v>71</v>
      </c>
      <c r="H56">
        <v>161</v>
      </c>
    </row>
    <row r="57" spans="6:8" x14ac:dyDescent="0.3">
      <c r="F57">
        <v>72</v>
      </c>
      <c r="H57">
        <v>162</v>
      </c>
    </row>
    <row r="58" spans="6:8" x14ac:dyDescent="0.3">
      <c r="F58">
        <v>73</v>
      </c>
      <c r="H58">
        <v>163</v>
      </c>
    </row>
    <row r="59" spans="6:8" x14ac:dyDescent="0.3">
      <c r="F59">
        <v>74</v>
      </c>
      <c r="H59">
        <v>164</v>
      </c>
    </row>
    <row r="60" spans="6:8" x14ac:dyDescent="0.3">
      <c r="F60">
        <v>75</v>
      </c>
      <c r="H60">
        <v>165</v>
      </c>
    </row>
    <row r="61" spans="6:8" x14ac:dyDescent="0.3">
      <c r="F61">
        <v>76</v>
      </c>
      <c r="H61">
        <v>166</v>
      </c>
    </row>
    <row r="62" spans="6:8" x14ac:dyDescent="0.3">
      <c r="F62">
        <v>77</v>
      </c>
      <c r="H62">
        <v>167</v>
      </c>
    </row>
    <row r="63" spans="6:8" x14ac:dyDescent="0.3">
      <c r="F63">
        <v>78</v>
      </c>
      <c r="H63">
        <v>168</v>
      </c>
    </row>
    <row r="64" spans="6:8" x14ac:dyDescent="0.3">
      <c r="F64">
        <v>79</v>
      </c>
      <c r="H64">
        <v>169</v>
      </c>
    </row>
    <row r="65" spans="6:8" x14ac:dyDescent="0.3">
      <c r="F65">
        <v>80</v>
      </c>
      <c r="H65">
        <v>170</v>
      </c>
    </row>
    <row r="66" spans="6:8" x14ac:dyDescent="0.3">
      <c r="F66">
        <v>81</v>
      </c>
      <c r="H66">
        <v>171</v>
      </c>
    </row>
    <row r="67" spans="6:8" x14ac:dyDescent="0.3">
      <c r="F67">
        <v>82</v>
      </c>
      <c r="H67">
        <v>172</v>
      </c>
    </row>
    <row r="68" spans="6:8" x14ac:dyDescent="0.3">
      <c r="F68">
        <v>83</v>
      </c>
      <c r="H68">
        <v>173</v>
      </c>
    </row>
    <row r="69" spans="6:8" x14ac:dyDescent="0.3">
      <c r="F69">
        <v>84</v>
      </c>
      <c r="H69">
        <v>174</v>
      </c>
    </row>
    <row r="70" spans="6:8" x14ac:dyDescent="0.3">
      <c r="F70">
        <v>85</v>
      </c>
      <c r="H70">
        <v>175</v>
      </c>
    </row>
    <row r="71" spans="6:8" x14ac:dyDescent="0.3">
      <c r="F71">
        <v>86</v>
      </c>
      <c r="H71">
        <v>176</v>
      </c>
    </row>
    <row r="72" spans="6:8" x14ac:dyDescent="0.3">
      <c r="F72">
        <v>87</v>
      </c>
      <c r="H72">
        <v>177</v>
      </c>
    </row>
    <row r="73" spans="6:8" x14ac:dyDescent="0.3">
      <c r="F73">
        <v>88</v>
      </c>
      <c r="H73">
        <v>178</v>
      </c>
    </row>
    <row r="74" spans="6:8" x14ac:dyDescent="0.3">
      <c r="F74">
        <v>89</v>
      </c>
      <c r="H74">
        <v>179</v>
      </c>
    </row>
    <row r="75" spans="6:8" x14ac:dyDescent="0.3">
      <c r="F75">
        <v>90</v>
      </c>
      <c r="H75">
        <v>180</v>
      </c>
    </row>
    <row r="76" spans="6:8" x14ac:dyDescent="0.3">
      <c r="F76">
        <v>91</v>
      </c>
      <c r="H76">
        <v>181</v>
      </c>
    </row>
    <row r="77" spans="6:8" x14ac:dyDescent="0.3">
      <c r="F77">
        <v>92</v>
      </c>
      <c r="H77">
        <v>182</v>
      </c>
    </row>
    <row r="78" spans="6:8" x14ac:dyDescent="0.3">
      <c r="F78">
        <v>93</v>
      </c>
      <c r="H78">
        <v>183</v>
      </c>
    </row>
    <row r="79" spans="6:8" x14ac:dyDescent="0.3">
      <c r="F79">
        <v>94</v>
      </c>
      <c r="H79">
        <v>184</v>
      </c>
    </row>
    <row r="80" spans="6:8" x14ac:dyDescent="0.3">
      <c r="F80">
        <v>95</v>
      </c>
      <c r="H80">
        <v>185</v>
      </c>
    </row>
    <row r="81" spans="6:8" x14ac:dyDescent="0.3">
      <c r="F81" s="21">
        <v>96</v>
      </c>
      <c r="H81">
        <v>186</v>
      </c>
    </row>
    <row r="82" spans="6:8" x14ac:dyDescent="0.3">
      <c r="F82">
        <v>97</v>
      </c>
      <c r="H82">
        <v>187</v>
      </c>
    </row>
    <row r="83" spans="6:8" x14ac:dyDescent="0.3">
      <c r="F83">
        <v>98</v>
      </c>
      <c r="H83">
        <v>188</v>
      </c>
    </row>
    <row r="84" spans="6:8" x14ac:dyDescent="0.3">
      <c r="F84">
        <v>99</v>
      </c>
      <c r="H84">
        <v>189</v>
      </c>
    </row>
    <row r="85" spans="6:8" x14ac:dyDescent="0.3">
      <c r="F85">
        <v>100</v>
      </c>
      <c r="H85">
        <v>190</v>
      </c>
    </row>
    <row r="86" spans="6:8" x14ac:dyDescent="0.3">
      <c r="F86">
        <v>101</v>
      </c>
      <c r="H86">
        <v>191</v>
      </c>
    </row>
    <row r="87" spans="6:8" x14ac:dyDescent="0.3">
      <c r="F87">
        <v>102</v>
      </c>
      <c r="H87">
        <v>192</v>
      </c>
    </row>
    <row r="88" spans="6:8" x14ac:dyDescent="0.3">
      <c r="F88">
        <v>103</v>
      </c>
      <c r="H88">
        <v>193</v>
      </c>
    </row>
    <row r="89" spans="6:8" x14ac:dyDescent="0.3">
      <c r="F89">
        <v>104</v>
      </c>
      <c r="H89">
        <v>194</v>
      </c>
    </row>
    <row r="90" spans="6:8" x14ac:dyDescent="0.3">
      <c r="F90">
        <v>105</v>
      </c>
      <c r="H90">
        <v>195</v>
      </c>
    </row>
    <row r="91" spans="6:8" x14ac:dyDescent="0.3">
      <c r="F91">
        <v>106</v>
      </c>
      <c r="H91">
        <v>196</v>
      </c>
    </row>
    <row r="92" spans="6:8" x14ac:dyDescent="0.3">
      <c r="F92">
        <v>107</v>
      </c>
      <c r="H92">
        <v>197</v>
      </c>
    </row>
    <row r="93" spans="6:8" x14ac:dyDescent="0.3">
      <c r="F93">
        <v>108</v>
      </c>
      <c r="H93">
        <v>198</v>
      </c>
    </row>
    <row r="94" spans="6:8" x14ac:dyDescent="0.3">
      <c r="F94">
        <v>109</v>
      </c>
      <c r="H94">
        <v>199</v>
      </c>
    </row>
    <row r="95" spans="6:8" x14ac:dyDescent="0.3">
      <c r="F95">
        <v>110</v>
      </c>
      <c r="H95">
        <v>200</v>
      </c>
    </row>
    <row r="96" spans="6:8" x14ac:dyDescent="0.3">
      <c r="F96">
        <v>111</v>
      </c>
      <c r="H96">
        <v>201</v>
      </c>
    </row>
    <row r="97" spans="6:8" x14ac:dyDescent="0.3">
      <c r="F97">
        <v>112</v>
      </c>
      <c r="H97">
        <v>202</v>
      </c>
    </row>
    <row r="98" spans="6:8" x14ac:dyDescent="0.3">
      <c r="F98">
        <v>113</v>
      </c>
      <c r="H98">
        <v>203</v>
      </c>
    </row>
    <row r="99" spans="6:8" x14ac:dyDescent="0.3">
      <c r="F99">
        <v>114</v>
      </c>
      <c r="H99">
        <v>204</v>
      </c>
    </row>
    <row r="100" spans="6:8" x14ac:dyDescent="0.3">
      <c r="F100">
        <v>115</v>
      </c>
      <c r="H100">
        <v>205</v>
      </c>
    </row>
    <row r="101" spans="6:8" x14ac:dyDescent="0.3">
      <c r="F101">
        <v>116</v>
      </c>
      <c r="H101">
        <v>206</v>
      </c>
    </row>
    <row r="102" spans="6:8" x14ac:dyDescent="0.3">
      <c r="F102">
        <v>117</v>
      </c>
      <c r="H102">
        <v>207</v>
      </c>
    </row>
    <row r="103" spans="6:8" x14ac:dyDescent="0.3">
      <c r="F103">
        <v>118</v>
      </c>
      <c r="H103">
        <v>208</v>
      </c>
    </row>
    <row r="104" spans="6:8" x14ac:dyDescent="0.3">
      <c r="F104">
        <v>119</v>
      </c>
      <c r="H104">
        <v>209</v>
      </c>
    </row>
    <row r="105" spans="6:8" x14ac:dyDescent="0.3">
      <c r="F105">
        <v>120</v>
      </c>
      <c r="H105">
        <v>210</v>
      </c>
    </row>
    <row r="106" spans="6:8" x14ac:dyDescent="0.3">
      <c r="F106">
        <v>121</v>
      </c>
      <c r="H106">
        <v>211</v>
      </c>
    </row>
    <row r="107" spans="6:8" x14ac:dyDescent="0.3">
      <c r="F107">
        <v>122</v>
      </c>
      <c r="H107">
        <v>212</v>
      </c>
    </row>
    <row r="108" spans="6:8" x14ac:dyDescent="0.3">
      <c r="F108">
        <v>123</v>
      </c>
      <c r="H108">
        <v>213</v>
      </c>
    </row>
    <row r="109" spans="6:8" x14ac:dyDescent="0.3">
      <c r="F109">
        <v>124</v>
      </c>
      <c r="H109">
        <v>214</v>
      </c>
    </row>
    <row r="110" spans="6:8" x14ac:dyDescent="0.3">
      <c r="F110">
        <v>125</v>
      </c>
      <c r="H110">
        <v>215</v>
      </c>
    </row>
    <row r="111" spans="6:8" x14ac:dyDescent="0.3">
      <c r="F111">
        <v>126</v>
      </c>
      <c r="H111">
        <v>216</v>
      </c>
    </row>
    <row r="112" spans="6:8" x14ac:dyDescent="0.3">
      <c r="F112">
        <v>127</v>
      </c>
      <c r="H112">
        <v>217</v>
      </c>
    </row>
    <row r="113" spans="6:8" x14ac:dyDescent="0.3">
      <c r="F113">
        <v>128</v>
      </c>
      <c r="H113">
        <v>218</v>
      </c>
    </row>
    <row r="114" spans="6:8" x14ac:dyDescent="0.3">
      <c r="F114">
        <v>129</v>
      </c>
      <c r="H114">
        <v>219</v>
      </c>
    </row>
    <row r="115" spans="6:8" x14ac:dyDescent="0.3">
      <c r="F115">
        <v>130</v>
      </c>
      <c r="H115">
        <v>220</v>
      </c>
    </row>
    <row r="116" spans="6:8" x14ac:dyDescent="0.3">
      <c r="F116">
        <v>131</v>
      </c>
      <c r="H116">
        <v>221</v>
      </c>
    </row>
    <row r="117" spans="6:8" x14ac:dyDescent="0.3">
      <c r="F117">
        <v>132</v>
      </c>
      <c r="H117">
        <v>222</v>
      </c>
    </row>
    <row r="118" spans="6:8" x14ac:dyDescent="0.3">
      <c r="F118">
        <v>133</v>
      </c>
      <c r="H118">
        <v>223</v>
      </c>
    </row>
    <row r="119" spans="6:8" x14ac:dyDescent="0.3">
      <c r="F119">
        <v>134</v>
      </c>
      <c r="H119">
        <v>224</v>
      </c>
    </row>
    <row r="120" spans="6:8" x14ac:dyDescent="0.3">
      <c r="F120">
        <v>135</v>
      </c>
      <c r="H120">
        <v>225</v>
      </c>
    </row>
    <row r="121" spans="6:8" x14ac:dyDescent="0.3">
      <c r="F121">
        <v>136</v>
      </c>
      <c r="H121">
        <v>226</v>
      </c>
    </row>
    <row r="122" spans="6:8" x14ac:dyDescent="0.3">
      <c r="F122">
        <v>137</v>
      </c>
      <c r="H122">
        <v>227</v>
      </c>
    </row>
    <row r="123" spans="6:8" x14ac:dyDescent="0.3">
      <c r="F123">
        <v>138</v>
      </c>
      <c r="H123">
        <v>228</v>
      </c>
    </row>
    <row r="124" spans="6:8" x14ac:dyDescent="0.3">
      <c r="F124">
        <v>139</v>
      </c>
      <c r="H124">
        <v>229</v>
      </c>
    </row>
    <row r="125" spans="6:8" x14ac:dyDescent="0.3">
      <c r="F125">
        <v>140</v>
      </c>
      <c r="H125">
        <v>230</v>
      </c>
    </row>
    <row r="126" spans="6:8" x14ac:dyDescent="0.3">
      <c r="F126">
        <v>141</v>
      </c>
      <c r="H126">
        <v>231</v>
      </c>
    </row>
    <row r="127" spans="6:8" x14ac:dyDescent="0.3">
      <c r="F127">
        <v>142</v>
      </c>
      <c r="H127">
        <v>232</v>
      </c>
    </row>
    <row r="128" spans="6:8" x14ac:dyDescent="0.3">
      <c r="F128" s="21">
        <v>143</v>
      </c>
      <c r="H128">
        <v>233</v>
      </c>
    </row>
    <row r="129" spans="6:8" x14ac:dyDescent="0.3">
      <c r="F129">
        <v>144</v>
      </c>
      <c r="H129">
        <v>234</v>
      </c>
    </row>
    <row r="130" spans="6:8" x14ac:dyDescent="0.3">
      <c r="F130">
        <v>145</v>
      </c>
      <c r="H130">
        <v>235</v>
      </c>
    </row>
    <row r="131" spans="6:8" x14ac:dyDescent="0.3">
      <c r="F131">
        <v>146</v>
      </c>
      <c r="H131">
        <v>236</v>
      </c>
    </row>
    <row r="132" spans="6:8" x14ac:dyDescent="0.3">
      <c r="F132">
        <v>147</v>
      </c>
      <c r="H132">
        <v>237</v>
      </c>
    </row>
    <row r="133" spans="6:8" x14ac:dyDescent="0.3">
      <c r="F133">
        <v>148</v>
      </c>
      <c r="H133">
        <v>238</v>
      </c>
    </row>
    <row r="134" spans="6:8" x14ac:dyDescent="0.3">
      <c r="F134">
        <v>149</v>
      </c>
      <c r="H134">
        <v>239</v>
      </c>
    </row>
    <row r="135" spans="6:8" x14ac:dyDescent="0.3">
      <c r="F135">
        <v>150</v>
      </c>
      <c r="H135">
        <v>240</v>
      </c>
    </row>
    <row r="136" spans="6:8" x14ac:dyDescent="0.3">
      <c r="F136">
        <v>151</v>
      </c>
    </row>
    <row r="137" spans="6:8" x14ac:dyDescent="0.3">
      <c r="F137">
        <v>152</v>
      </c>
    </row>
    <row r="138" spans="6:8" x14ac:dyDescent="0.3">
      <c r="F138">
        <v>153</v>
      </c>
    </row>
    <row r="139" spans="6:8" x14ac:dyDescent="0.3">
      <c r="F139">
        <v>154</v>
      </c>
    </row>
    <row r="140" spans="6:8" x14ac:dyDescent="0.3">
      <c r="F140">
        <v>155</v>
      </c>
    </row>
    <row r="141" spans="6:8" x14ac:dyDescent="0.3">
      <c r="F141">
        <v>156</v>
      </c>
    </row>
    <row r="142" spans="6:8" x14ac:dyDescent="0.3">
      <c r="F142">
        <v>157</v>
      </c>
    </row>
    <row r="143" spans="6:8" x14ac:dyDescent="0.3">
      <c r="F143">
        <v>158</v>
      </c>
    </row>
    <row r="144" spans="6:8" x14ac:dyDescent="0.3">
      <c r="F144">
        <v>159</v>
      </c>
    </row>
    <row r="145" spans="6:6" x14ac:dyDescent="0.3">
      <c r="F145">
        <v>160</v>
      </c>
    </row>
    <row r="146" spans="6:6" x14ac:dyDescent="0.3">
      <c r="F146">
        <v>161</v>
      </c>
    </row>
    <row r="147" spans="6:6" x14ac:dyDescent="0.3">
      <c r="F147">
        <v>162</v>
      </c>
    </row>
    <row r="148" spans="6:6" x14ac:dyDescent="0.3">
      <c r="F148">
        <v>163</v>
      </c>
    </row>
    <row r="149" spans="6:6" x14ac:dyDescent="0.3">
      <c r="F149">
        <v>164</v>
      </c>
    </row>
    <row r="150" spans="6:6" x14ac:dyDescent="0.3">
      <c r="F150">
        <v>165</v>
      </c>
    </row>
    <row r="151" spans="6:6" x14ac:dyDescent="0.3">
      <c r="F151">
        <v>166</v>
      </c>
    </row>
    <row r="152" spans="6:6" x14ac:dyDescent="0.3">
      <c r="F152">
        <v>167</v>
      </c>
    </row>
    <row r="153" spans="6:6" x14ac:dyDescent="0.3">
      <c r="F153">
        <v>168</v>
      </c>
    </row>
    <row r="154" spans="6:6" x14ac:dyDescent="0.3">
      <c r="F154">
        <v>169</v>
      </c>
    </row>
    <row r="155" spans="6:6" x14ac:dyDescent="0.3">
      <c r="F155">
        <v>170</v>
      </c>
    </row>
    <row r="156" spans="6:6" x14ac:dyDescent="0.3">
      <c r="F156">
        <v>171</v>
      </c>
    </row>
    <row r="157" spans="6:6" x14ac:dyDescent="0.3">
      <c r="F157">
        <v>172</v>
      </c>
    </row>
    <row r="158" spans="6:6" x14ac:dyDescent="0.3">
      <c r="F158">
        <v>173</v>
      </c>
    </row>
    <row r="159" spans="6:6" x14ac:dyDescent="0.3">
      <c r="F159">
        <v>174</v>
      </c>
    </row>
    <row r="160" spans="6:6" x14ac:dyDescent="0.3">
      <c r="F160">
        <v>175</v>
      </c>
    </row>
    <row r="161" spans="6:6" x14ac:dyDescent="0.3">
      <c r="F161">
        <v>176</v>
      </c>
    </row>
    <row r="162" spans="6:6" x14ac:dyDescent="0.3">
      <c r="F162">
        <v>177</v>
      </c>
    </row>
    <row r="163" spans="6:6" x14ac:dyDescent="0.3">
      <c r="F163">
        <v>178</v>
      </c>
    </row>
    <row r="164" spans="6:6" x14ac:dyDescent="0.3">
      <c r="F164">
        <v>179</v>
      </c>
    </row>
    <row r="165" spans="6:6" x14ac:dyDescent="0.3">
      <c r="F165">
        <v>180</v>
      </c>
    </row>
    <row r="166" spans="6:6" x14ac:dyDescent="0.3">
      <c r="F166">
        <v>181</v>
      </c>
    </row>
    <row r="167" spans="6:6" x14ac:dyDescent="0.3">
      <c r="F167">
        <v>182</v>
      </c>
    </row>
    <row r="168" spans="6:6" x14ac:dyDescent="0.3">
      <c r="F168">
        <v>183</v>
      </c>
    </row>
    <row r="169" spans="6:6" x14ac:dyDescent="0.3">
      <c r="F169">
        <v>184</v>
      </c>
    </row>
    <row r="170" spans="6:6" x14ac:dyDescent="0.3">
      <c r="F170">
        <v>185</v>
      </c>
    </row>
    <row r="171" spans="6:6" x14ac:dyDescent="0.3">
      <c r="F171">
        <v>186</v>
      </c>
    </row>
    <row r="172" spans="6:6" x14ac:dyDescent="0.3">
      <c r="F172">
        <v>187</v>
      </c>
    </row>
    <row r="173" spans="6:6" x14ac:dyDescent="0.3">
      <c r="F173">
        <v>188</v>
      </c>
    </row>
    <row r="174" spans="6:6" x14ac:dyDescent="0.3">
      <c r="F174">
        <v>189</v>
      </c>
    </row>
    <row r="175" spans="6:6" x14ac:dyDescent="0.3">
      <c r="F175">
        <v>190</v>
      </c>
    </row>
    <row r="176" spans="6:6" x14ac:dyDescent="0.3">
      <c r="F176">
        <v>191</v>
      </c>
    </row>
    <row r="177" spans="6:6" x14ac:dyDescent="0.3">
      <c r="F177">
        <v>192</v>
      </c>
    </row>
    <row r="178" spans="6:6" x14ac:dyDescent="0.3">
      <c r="F178">
        <v>193</v>
      </c>
    </row>
    <row r="179" spans="6:6" x14ac:dyDescent="0.3">
      <c r="F179">
        <v>194</v>
      </c>
    </row>
    <row r="180" spans="6:6" x14ac:dyDescent="0.3">
      <c r="F180">
        <v>195</v>
      </c>
    </row>
    <row r="181" spans="6:6" x14ac:dyDescent="0.3">
      <c r="F181">
        <v>196</v>
      </c>
    </row>
    <row r="182" spans="6:6" x14ac:dyDescent="0.3">
      <c r="F182">
        <v>197</v>
      </c>
    </row>
    <row r="183" spans="6:6" x14ac:dyDescent="0.3">
      <c r="F183">
        <v>198</v>
      </c>
    </row>
    <row r="184" spans="6:6" x14ac:dyDescent="0.3">
      <c r="F184">
        <v>199</v>
      </c>
    </row>
    <row r="185" spans="6:6" x14ac:dyDescent="0.3">
      <c r="F185">
        <v>200</v>
      </c>
    </row>
    <row r="186" spans="6:6" x14ac:dyDescent="0.3">
      <c r="F186">
        <v>201</v>
      </c>
    </row>
    <row r="187" spans="6:6" x14ac:dyDescent="0.3">
      <c r="F187">
        <v>202</v>
      </c>
    </row>
    <row r="188" spans="6:6" x14ac:dyDescent="0.3">
      <c r="F188">
        <v>203</v>
      </c>
    </row>
    <row r="189" spans="6:6" x14ac:dyDescent="0.3">
      <c r="F189">
        <v>204</v>
      </c>
    </row>
    <row r="190" spans="6:6" x14ac:dyDescent="0.3">
      <c r="F190">
        <v>205</v>
      </c>
    </row>
    <row r="191" spans="6:6" x14ac:dyDescent="0.3">
      <c r="F191">
        <v>206</v>
      </c>
    </row>
    <row r="192" spans="6:6" x14ac:dyDescent="0.3">
      <c r="F192">
        <v>207</v>
      </c>
    </row>
    <row r="193" spans="6:6" x14ac:dyDescent="0.3">
      <c r="F193">
        <v>208</v>
      </c>
    </row>
    <row r="194" spans="6:6" x14ac:dyDescent="0.3">
      <c r="F194">
        <v>209</v>
      </c>
    </row>
    <row r="195" spans="6:6" x14ac:dyDescent="0.3">
      <c r="F195">
        <v>210</v>
      </c>
    </row>
    <row r="196" spans="6:6" x14ac:dyDescent="0.3">
      <c r="F196">
        <v>211</v>
      </c>
    </row>
    <row r="197" spans="6:6" x14ac:dyDescent="0.3">
      <c r="F197">
        <v>212</v>
      </c>
    </row>
    <row r="198" spans="6:6" x14ac:dyDescent="0.3">
      <c r="F198">
        <v>213</v>
      </c>
    </row>
    <row r="199" spans="6:6" x14ac:dyDescent="0.3">
      <c r="F199">
        <v>214</v>
      </c>
    </row>
    <row r="200" spans="6:6" x14ac:dyDescent="0.3">
      <c r="F200">
        <v>215</v>
      </c>
    </row>
    <row r="201" spans="6:6" x14ac:dyDescent="0.3">
      <c r="F201">
        <v>216</v>
      </c>
    </row>
    <row r="202" spans="6:6" x14ac:dyDescent="0.3">
      <c r="F202">
        <v>217</v>
      </c>
    </row>
    <row r="203" spans="6:6" x14ac:dyDescent="0.3">
      <c r="F203">
        <v>218</v>
      </c>
    </row>
    <row r="204" spans="6:6" x14ac:dyDescent="0.3">
      <c r="F204">
        <v>219</v>
      </c>
    </row>
    <row r="205" spans="6:6" x14ac:dyDescent="0.3">
      <c r="F205">
        <v>220</v>
      </c>
    </row>
    <row r="206" spans="6:6" x14ac:dyDescent="0.3">
      <c r="F206">
        <v>221</v>
      </c>
    </row>
    <row r="207" spans="6:6" x14ac:dyDescent="0.3">
      <c r="F207">
        <v>222</v>
      </c>
    </row>
    <row r="208" spans="6:6" x14ac:dyDescent="0.3">
      <c r="F208">
        <v>223</v>
      </c>
    </row>
    <row r="209" spans="6:6" x14ac:dyDescent="0.3">
      <c r="F209">
        <v>224</v>
      </c>
    </row>
    <row r="210" spans="6:6" x14ac:dyDescent="0.3">
      <c r="F210">
        <v>225</v>
      </c>
    </row>
    <row r="211" spans="6:6" x14ac:dyDescent="0.3">
      <c r="F211">
        <v>226</v>
      </c>
    </row>
    <row r="212" spans="6:6" x14ac:dyDescent="0.3">
      <c r="F212">
        <v>227</v>
      </c>
    </row>
    <row r="213" spans="6:6" x14ac:dyDescent="0.3">
      <c r="F213">
        <v>228</v>
      </c>
    </row>
    <row r="214" spans="6:6" x14ac:dyDescent="0.3">
      <c r="F214">
        <v>229</v>
      </c>
    </row>
    <row r="215" spans="6:6" x14ac:dyDescent="0.3">
      <c r="F215">
        <v>230</v>
      </c>
    </row>
    <row r="216" spans="6:6" x14ac:dyDescent="0.3">
      <c r="F216">
        <v>231</v>
      </c>
    </row>
    <row r="217" spans="6:6" x14ac:dyDescent="0.3">
      <c r="F217">
        <v>232</v>
      </c>
    </row>
    <row r="218" spans="6:6" x14ac:dyDescent="0.3">
      <c r="F218">
        <v>233</v>
      </c>
    </row>
    <row r="219" spans="6:6" x14ac:dyDescent="0.3">
      <c r="F219">
        <v>234</v>
      </c>
    </row>
    <row r="220" spans="6:6" x14ac:dyDescent="0.3">
      <c r="F220">
        <v>235</v>
      </c>
    </row>
    <row r="221" spans="6:6" x14ac:dyDescent="0.3">
      <c r="F221">
        <v>236</v>
      </c>
    </row>
    <row r="222" spans="6:6" x14ac:dyDescent="0.3">
      <c r="F222">
        <v>237</v>
      </c>
    </row>
    <row r="223" spans="6:6" x14ac:dyDescent="0.3">
      <c r="F223">
        <v>238</v>
      </c>
    </row>
    <row r="224" spans="6:6" x14ac:dyDescent="0.3">
      <c r="F224">
        <v>239</v>
      </c>
    </row>
    <row r="225" spans="6:6" x14ac:dyDescent="0.3">
      <c r="F225">
        <v>240</v>
      </c>
    </row>
  </sheetData>
  <mergeCells count="2">
    <mergeCell ref="F3:H3"/>
    <mergeCell ref="A23:E2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B04D3-DAD7-43D9-AC64-1CBBB37A1752}">
  <dimension ref="A2:H225"/>
  <sheetViews>
    <sheetView workbookViewId="0">
      <selection activeCell="C31" sqref="C31"/>
    </sheetView>
  </sheetViews>
  <sheetFormatPr baseColWidth="10" defaultRowHeight="14.4" x14ac:dyDescent="0.3"/>
  <cols>
    <col min="2" max="2" width="19.109375" customWidth="1"/>
  </cols>
  <sheetData>
    <row r="2" spans="1:8" ht="15" thickBot="1" x14ac:dyDescent="0.35"/>
    <row r="3" spans="1:8" ht="16.2" thickBot="1" x14ac:dyDescent="0.35">
      <c r="A3" s="1" t="s">
        <v>0</v>
      </c>
      <c r="F3" s="48" t="s">
        <v>33</v>
      </c>
      <c r="G3" s="49"/>
      <c r="H3" s="50"/>
    </row>
    <row r="4" spans="1:8" ht="15" thickBot="1" x14ac:dyDescent="0.35">
      <c r="A4" s="2" t="s">
        <v>1</v>
      </c>
      <c r="B4" s="3">
        <v>628</v>
      </c>
      <c r="F4" s="22" t="s">
        <v>18</v>
      </c>
      <c r="G4" s="24" t="s">
        <v>31</v>
      </c>
      <c r="H4" s="23" t="s">
        <v>32</v>
      </c>
    </row>
    <row r="5" spans="1:8" x14ac:dyDescent="0.3">
      <c r="A5" s="4" t="s">
        <v>2</v>
      </c>
      <c r="B5" s="5">
        <v>934</v>
      </c>
    </row>
    <row r="6" spans="1:8" x14ac:dyDescent="0.3">
      <c r="A6" s="4" t="s">
        <v>3</v>
      </c>
      <c r="B6" s="5">
        <v>1301</v>
      </c>
    </row>
    <row r="7" spans="1:8" ht="15" thickBot="1" x14ac:dyDescent="0.35">
      <c r="A7" s="6" t="s">
        <v>14</v>
      </c>
      <c r="B7" s="7">
        <v>1738</v>
      </c>
      <c r="F7" t="s">
        <v>20</v>
      </c>
    </row>
    <row r="8" spans="1:8" ht="15" thickBot="1" x14ac:dyDescent="0.35">
      <c r="F8">
        <v>1</v>
      </c>
      <c r="G8">
        <v>30</v>
      </c>
      <c r="H8">
        <v>60</v>
      </c>
    </row>
    <row r="9" spans="1:8" ht="15" thickBot="1" x14ac:dyDescent="0.35">
      <c r="A9" s="15" t="s">
        <v>4</v>
      </c>
      <c r="B9" s="8" t="s">
        <v>5</v>
      </c>
      <c r="C9" s="9" t="s">
        <v>6</v>
      </c>
      <c r="F9">
        <v>2</v>
      </c>
      <c r="G9">
        <v>61</v>
      </c>
      <c r="H9">
        <v>120</v>
      </c>
    </row>
    <row r="10" spans="1:8" x14ac:dyDescent="0.3">
      <c r="A10" s="16" t="s">
        <v>7</v>
      </c>
      <c r="B10" s="17">
        <v>70</v>
      </c>
      <c r="C10" s="3">
        <v>170</v>
      </c>
      <c r="F10">
        <v>3</v>
      </c>
      <c r="G10">
        <v>121</v>
      </c>
      <c r="H10">
        <v>180</v>
      </c>
    </row>
    <row r="11" spans="1:8" x14ac:dyDescent="0.3">
      <c r="A11" s="18" t="s">
        <v>8</v>
      </c>
      <c r="B11" s="14">
        <v>109</v>
      </c>
      <c r="C11" s="5">
        <v>209</v>
      </c>
      <c r="F11">
        <v>4</v>
      </c>
      <c r="G11">
        <v>181</v>
      </c>
      <c r="H11">
        <v>240</v>
      </c>
    </row>
    <row r="12" spans="1:8" x14ac:dyDescent="0.3">
      <c r="A12" s="18" t="s">
        <v>9</v>
      </c>
      <c r="B12" s="14">
        <v>85</v>
      </c>
      <c r="C12" s="5">
        <v>195</v>
      </c>
    </row>
    <row r="13" spans="1:8" x14ac:dyDescent="0.3">
      <c r="A13" s="18" t="s">
        <v>10</v>
      </c>
      <c r="B13" s="14">
        <v>146</v>
      </c>
      <c r="C13" s="5">
        <v>256</v>
      </c>
    </row>
    <row r="14" spans="1:8" x14ac:dyDescent="0.3">
      <c r="A14" s="18" t="s">
        <v>11</v>
      </c>
      <c r="B14" s="14">
        <v>100</v>
      </c>
      <c r="C14" s="5">
        <v>220</v>
      </c>
    </row>
    <row r="15" spans="1:8" x14ac:dyDescent="0.3">
      <c r="A15" s="18" t="s">
        <v>15</v>
      </c>
      <c r="B15" s="14">
        <v>185</v>
      </c>
      <c r="C15" s="5">
        <v>305</v>
      </c>
      <c r="F15">
        <v>30</v>
      </c>
      <c r="G15">
        <v>40</v>
      </c>
      <c r="H15">
        <v>120</v>
      </c>
    </row>
    <row r="16" spans="1:8" x14ac:dyDescent="0.3">
      <c r="A16" s="18" t="s">
        <v>16</v>
      </c>
      <c r="B16" s="14">
        <v>115</v>
      </c>
      <c r="C16" s="5">
        <v>245</v>
      </c>
      <c r="F16">
        <v>31</v>
      </c>
      <c r="G16">
        <v>41</v>
      </c>
      <c r="H16">
        <v>121</v>
      </c>
    </row>
    <row r="17" spans="1:8" ht="15" thickBot="1" x14ac:dyDescent="0.35">
      <c r="A17" s="19" t="s">
        <v>17</v>
      </c>
      <c r="B17" s="20">
        <v>225</v>
      </c>
      <c r="C17" s="7">
        <v>355</v>
      </c>
      <c r="F17">
        <v>32</v>
      </c>
      <c r="G17">
        <v>42</v>
      </c>
      <c r="H17">
        <v>122</v>
      </c>
    </row>
    <row r="18" spans="1:8" ht="15" thickBot="1" x14ac:dyDescent="0.35">
      <c r="B18" s="10"/>
      <c r="C18" s="10"/>
      <c r="F18">
        <v>33</v>
      </c>
      <c r="G18">
        <v>43</v>
      </c>
      <c r="H18">
        <v>123</v>
      </c>
    </row>
    <row r="19" spans="1:8" ht="15" thickBot="1" x14ac:dyDescent="0.35">
      <c r="A19" s="11" t="s">
        <v>12</v>
      </c>
      <c r="B19" s="12">
        <v>32</v>
      </c>
      <c r="C19" s="13">
        <v>44</v>
      </c>
      <c r="F19">
        <v>34</v>
      </c>
      <c r="G19">
        <v>44</v>
      </c>
      <c r="H19">
        <v>124</v>
      </c>
    </row>
    <row r="20" spans="1:8" ht="15" thickBot="1" x14ac:dyDescent="0.35">
      <c r="B20" s="10"/>
      <c r="C20" s="10"/>
      <c r="F20">
        <v>35</v>
      </c>
      <c r="G20">
        <v>45</v>
      </c>
      <c r="H20">
        <v>125</v>
      </c>
    </row>
    <row r="21" spans="1:8" ht="15" thickBot="1" x14ac:dyDescent="0.35">
      <c r="A21" s="11" t="s">
        <v>13</v>
      </c>
      <c r="B21" s="12">
        <v>21</v>
      </c>
      <c r="C21" s="13">
        <v>30</v>
      </c>
      <c r="F21">
        <v>36</v>
      </c>
      <c r="G21">
        <v>46</v>
      </c>
      <c r="H21">
        <v>126</v>
      </c>
    </row>
    <row r="22" spans="1:8" x14ac:dyDescent="0.3">
      <c r="F22">
        <v>37</v>
      </c>
      <c r="G22">
        <v>47</v>
      </c>
      <c r="H22">
        <v>127</v>
      </c>
    </row>
    <row r="23" spans="1:8" x14ac:dyDescent="0.3">
      <c r="A23" s="47" t="s">
        <v>21</v>
      </c>
      <c r="B23" s="47"/>
      <c r="C23" s="47"/>
      <c r="D23" s="47"/>
      <c r="E23" s="47"/>
      <c r="F23">
        <v>38</v>
      </c>
      <c r="G23">
        <v>48</v>
      </c>
      <c r="H23">
        <v>128</v>
      </c>
    </row>
    <row r="24" spans="1:8" x14ac:dyDescent="0.3">
      <c r="F24">
        <v>39</v>
      </c>
      <c r="G24">
        <v>49</v>
      </c>
      <c r="H24">
        <v>129</v>
      </c>
    </row>
    <row r="25" spans="1:8" x14ac:dyDescent="0.3">
      <c r="A25" t="s">
        <v>22</v>
      </c>
      <c r="B25">
        <f>IF(Nederlands!G4=1,'Données NL'!B4,IF(Nederlands!G4=2,'Données NL'!B5,(IF(Nederlands!G4=3,'Données NL'!B6,(IF(Nederlands!G4=4,'Données NL'!B7,0))))))</f>
        <v>934</v>
      </c>
      <c r="F25">
        <v>40</v>
      </c>
      <c r="G25">
        <v>50</v>
      </c>
      <c r="H25">
        <v>130</v>
      </c>
    </row>
    <row r="26" spans="1:8" x14ac:dyDescent="0.3">
      <c r="A26" t="s">
        <v>23</v>
      </c>
      <c r="B26">
        <f>IF(Nederlands!F4="oui",1.4,1)</f>
        <v>1.4</v>
      </c>
      <c r="F26">
        <v>41</v>
      </c>
      <c r="G26">
        <v>51</v>
      </c>
      <c r="H26">
        <v>131</v>
      </c>
    </row>
    <row r="27" spans="1:8" x14ac:dyDescent="0.3">
      <c r="A27" t="s">
        <v>24</v>
      </c>
      <c r="B27">
        <f>IF(Nederlands!F7="non",1,IF(B26=1,1.4,1.1))</f>
        <v>1</v>
      </c>
      <c r="C27">
        <f>B26+B27</f>
        <v>2.4</v>
      </c>
      <c r="F27">
        <v>42</v>
      </c>
      <c r="G27">
        <v>52</v>
      </c>
      <c r="H27">
        <v>132</v>
      </c>
    </row>
    <row r="28" spans="1:8" x14ac:dyDescent="0.3">
      <c r="A28" t="s">
        <v>25</v>
      </c>
      <c r="B28">
        <f>IF(Nederlands!F10="non",1,IF(C27=2,1.4,1.1))</f>
        <v>1.1000000000000001</v>
      </c>
      <c r="F28">
        <v>43</v>
      </c>
      <c r="G28">
        <v>53</v>
      </c>
      <c r="H28">
        <v>133</v>
      </c>
    </row>
    <row r="29" spans="1:8" x14ac:dyDescent="0.3">
      <c r="A29" t="s">
        <v>26</v>
      </c>
      <c r="B29">
        <f>(Nederlands!E4/100)*(Nederlands!E7/100)*(Nederlands!E10/100)</f>
        <v>1.6500000000000001</v>
      </c>
      <c r="F29">
        <v>44</v>
      </c>
      <c r="G29">
        <v>54</v>
      </c>
      <c r="H29">
        <v>134</v>
      </c>
    </row>
    <row r="30" spans="1:8" x14ac:dyDescent="0.3">
      <c r="A30" t="s">
        <v>27</v>
      </c>
      <c r="B30">
        <f>IF(Nederlands!G4=1,0.52,IF(Nederlands!G4=2,0.98,(IF(Nederlands!G4=3,1.46,(IF(Nederlands!G4=4,1.95,0))))))</f>
        <v>0.98</v>
      </c>
      <c r="F30">
        <v>45</v>
      </c>
      <c r="G30">
        <v>55</v>
      </c>
      <c r="H30">
        <v>135</v>
      </c>
    </row>
    <row r="31" spans="1:8" x14ac:dyDescent="0.3">
      <c r="A31" t="s">
        <v>28</v>
      </c>
      <c r="B31">
        <f>IF(Nederlands!E13="non",0,(IF(AND(Nederlands!E13=G4,Nederlands!G4=1,Nederlands!F4="non"),'Données NL'!B10,(IF(AND(Nederlands!E13=G4,Nederlands!G4=1,Nederlands!F4="oui"),'Données NL'!C10,(IF(AND(Nederlands!E13=H4,Nederlands!G4=1,Nederlands!F4="non"),'Données NL'!B11,(IF(AND(Nederlands!E13=H4,Nederlands!G4=1,Nederlands!F4="oui"),'Données NL'!C11,(IF(AND(Nederlands!E13=G4,Nederlands!G4=2,Nederlands!F4="non"),'Données NL'!B12,(IF(AND(Nederlands!E13=G4,Nederlands!G4=2,Nederlands!F4="oui"),'Données NL'!C12,(IF(AND(Nederlands!E13=H4,Nederlands!G4=2,Nederlands!F4="non"),'Données NL'!B13,(IF(AND(Nederlands!E13=H4,Nederlands!G4=2,Nederlands!F4="oui"),'Données NL'!C13,(IF(AND(Nederlands!E13=G4,Nederlands!G4=3,Nederlands!F4="non"),'Données NL'!B14,(IF(AND(Nederlands!E13=G4,Nederlands!G4=3,Nederlands!F4="oui"),'Données NL'!C14,(IF(AND(Nederlands!E13=H4,Nederlands!G4=3,Nederlands!F4="non"),'Données NL'!B15,(IF(AND(Nederlands!E13=H4,Nederlands!G4=3,Nederlands!F4="oui"),'Données NL'!C15,(IF(AND(Nederlands!E13=G4,Nederlands!G4=4,Nederlands!F4="non"),'Données NL'!B16,(IF(AND(Nederlands!E13=G4,Nederlands!G4=4,Nederlands!F4="oui"),'Données NL'!C16,(IF(AND(Nederlands!E13=H4,Nederlands!G4=4,Nederlands!F4="non"),'Données NL'!B17,(IF(AND(Nederlands!E13=H4,Nederlands!G4=4,Nederlands!F4="oui"),'Données NL'!C17,10000)))))))))))))))))))))))))))))))))</f>
        <v>0</v>
      </c>
      <c r="F31">
        <v>46</v>
      </c>
      <c r="G31">
        <v>56</v>
      </c>
      <c r="H31">
        <v>136</v>
      </c>
    </row>
    <row r="32" spans="1:8" x14ac:dyDescent="0.3">
      <c r="A32" t="s">
        <v>29</v>
      </c>
      <c r="B32">
        <f>IF(AND(B26=1,B27=1),B19*Nederlands!E15,C19*Nederlands!E15)</f>
        <v>440</v>
      </c>
      <c r="F32">
        <v>47</v>
      </c>
      <c r="G32">
        <v>57</v>
      </c>
      <c r="H32">
        <v>137</v>
      </c>
    </row>
    <row r="33" spans="1:8" x14ac:dyDescent="0.3">
      <c r="A33" t="s">
        <v>30</v>
      </c>
      <c r="B33">
        <f>IF(B26=1,B21*Nederlands!E17,Nederlands!E17*C21)</f>
        <v>150</v>
      </c>
      <c r="F33">
        <v>48</v>
      </c>
      <c r="G33">
        <v>58</v>
      </c>
      <c r="H33">
        <v>138</v>
      </c>
    </row>
    <row r="34" spans="1:8" x14ac:dyDescent="0.3">
      <c r="F34">
        <v>49</v>
      </c>
      <c r="G34">
        <v>59</v>
      </c>
      <c r="H34">
        <v>139</v>
      </c>
    </row>
    <row r="35" spans="1:8" x14ac:dyDescent="0.3">
      <c r="F35" s="21">
        <v>50</v>
      </c>
      <c r="G35">
        <v>60</v>
      </c>
      <c r="H35">
        <v>140</v>
      </c>
    </row>
    <row r="36" spans="1:8" x14ac:dyDescent="0.3">
      <c r="F36">
        <v>51</v>
      </c>
      <c r="H36">
        <v>141</v>
      </c>
    </row>
    <row r="37" spans="1:8" x14ac:dyDescent="0.3">
      <c r="F37">
        <v>52</v>
      </c>
      <c r="H37">
        <v>142</v>
      </c>
    </row>
    <row r="38" spans="1:8" x14ac:dyDescent="0.3">
      <c r="F38">
        <v>53</v>
      </c>
      <c r="H38">
        <v>143</v>
      </c>
    </row>
    <row r="39" spans="1:8" x14ac:dyDescent="0.3">
      <c r="F39">
        <v>54</v>
      </c>
      <c r="H39">
        <v>144</v>
      </c>
    </row>
    <row r="40" spans="1:8" x14ac:dyDescent="0.3">
      <c r="F40">
        <v>55</v>
      </c>
      <c r="H40">
        <v>145</v>
      </c>
    </row>
    <row r="41" spans="1:8" x14ac:dyDescent="0.3">
      <c r="F41">
        <v>56</v>
      </c>
      <c r="H41">
        <v>146</v>
      </c>
    </row>
    <row r="42" spans="1:8" x14ac:dyDescent="0.3">
      <c r="F42">
        <v>57</v>
      </c>
      <c r="H42">
        <v>147</v>
      </c>
    </row>
    <row r="43" spans="1:8" x14ac:dyDescent="0.3">
      <c r="F43">
        <v>58</v>
      </c>
      <c r="H43">
        <v>148</v>
      </c>
    </row>
    <row r="44" spans="1:8" x14ac:dyDescent="0.3">
      <c r="F44">
        <v>59</v>
      </c>
      <c r="H44">
        <v>149</v>
      </c>
    </row>
    <row r="45" spans="1:8" x14ac:dyDescent="0.3">
      <c r="F45">
        <v>60</v>
      </c>
      <c r="H45">
        <v>150</v>
      </c>
    </row>
    <row r="46" spans="1:8" x14ac:dyDescent="0.3">
      <c r="F46">
        <v>61</v>
      </c>
      <c r="H46">
        <v>151</v>
      </c>
    </row>
    <row r="47" spans="1:8" x14ac:dyDescent="0.3">
      <c r="F47">
        <v>62</v>
      </c>
      <c r="H47">
        <v>152</v>
      </c>
    </row>
    <row r="48" spans="1:8" x14ac:dyDescent="0.3">
      <c r="F48">
        <v>63</v>
      </c>
      <c r="H48">
        <v>153</v>
      </c>
    </row>
    <row r="49" spans="6:8" x14ac:dyDescent="0.3">
      <c r="F49">
        <v>64</v>
      </c>
      <c r="H49">
        <v>154</v>
      </c>
    </row>
    <row r="50" spans="6:8" x14ac:dyDescent="0.3">
      <c r="F50">
        <v>65</v>
      </c>
      <c r="H50">
        <v>155</v>
      </c>
    </row>
    <row r="51" spans="6:8" x14ac:dyDescent="0.3">
      <c r="F51">
        <v>66</v>
      </c>
      <c r="H51">
        <v>156</v>
      </c>
    </row>
    <row r="52" spans="6:8" x14ac:dyDescent="0.3">
      <c r="F52">
        <v>67</v>
      </c>
      <c r="H52">
        <v>157</v>
      </c>
    </row>
    <row r="53" spans="6:8" x14ac:dyDescent="0.3">
      <c r="F53">
        <v>68</v>
      </c>
      <c r="H53">
        <v>158</v>
      </c>
    </row>
    <row r="54" spans="6:8" x14ac:dyDescent="0.3">
      <c r="F54">
        <v>69</v>
      </c>
      <c r="H54">
        <v>159</v>
      </c>
    </row>
    <row r="55" spans="6:8" x14ac:dyDescent="0.3">
      <c r="F55">
        <v>70</v>
      </c>
      <c r="H55">
        <v>160</v>
      </c>
    </row>
    <row r="56" spans="6:8" x14ac:dyDescent="0.3">
      <c r="F56">
        <v>71</v>
      </c>
      <c r="H56">
        <v>161</v>
      </c>
    </row>
    <row r="57" spans="6:8" x14ac:dyDescent="0.3">
      <c r="F57">
        <v>72</v>
      </c>
      <c r="H57">
        <v>162</v>
      </c>
    </row>
    <row r="58" spans="6:8" x14ac:dyDescent="0.3">
      <c r="F58">
        <v>73</v>
      </c>
      <c r="H58">
        <v>163</v>
      </c>
    </row>
    <row r="59" spans="6:8" x14ac:dyDescent="0.3">
      <c r="F59">
        <v>74</v>
      </c>
      <c r="H59">
        <v>164</v>
      </c>
    </row>
    <row r="60" spans="6:8" x14ac:dyDescent="0.3">
      <c r="F60">
        <v>75</v>
      </c>
      <c r="H60">
        <v>165</v>
      </c>
    </row>
    <row r="61" spans="6:8" x14ac:dyDescent="0.3">
      <c r="F61">
        <v>76</v>
      </c>
      <c r="H61">
        <v>166</v>
      </c>
    </row>
    <row r="62" spans="6:8" x14ac:dyDescent="0.3">
      <c r="F62">
        <v>77</v>
      </c>
      <c r="H62">
        <v>167</v>
      </c>
    </row>
    <row r="63" spans="6:8" x14ac:dyDescent="0.3">
      <c r="F63">
        <v>78</v>
      </c>
      <c r="H63">
        <v>168</v>
      </c>
    </row>
    <row r="64" spans="6:8" x14ac:dyDescent="0.3">
      <c r="F64">
        <v>79</v>
      </c>
      <c r="H64">
        <v>169</v>
      </c>
    </row>
    <row r="65" spans="6:8" x14ac:dyDescent="0.3">
      <c r="F65">
        <v>80</v>
      </c>
      <c r="H65">
        <v>170</v>
      </c>
    </row>
    <row r="66" spans="6:8" x14ac:dyDescent="0.3">
      <c r="F66">
        <v>81</v>
      </c>
      <c r="H66">
        <v>171</v>
      </c>
    </row>
    <row r="67" spans="6:8" x14ac:dyDescent="0.3">
      <c r="F67">
        <v>82</v>
      </c>
      <c r="H67">
        <v>172</v>
      </c>
    </row>
    <row r="68" spans="6:8" x14ac:dyDescent="0.3">
      <c r="F68">
        <v>83</v>
      </c>
      <c r="H68">
        <v>173</v>
      </c>
    </row>
    <row r="69" spans="6:8" x14ac:dyDescent="0.3">
      <c r="F69">
        <v>84</v>
      </c>
      <c r="H69">
        <v>174</v>
      </c>
    </row>
    <row r="70" spans="6:8" x14ac:dyDescent="0.3">
      <c r="F70">
        <v>85</v>
      </c>
      <c r="H70">
        <v>175</v>
      </c>
    </row>
    <row r="71" spans="6:8" x14ac:dyDescent="0.3">
      <c r="F71">
        <v>86</v>
      </c>
      <c r="H71">
        <v>176</v>
      </c>
    </row>
    <row r="72" spans="6:8" x14ac:dyDescent="0.3">
      <c r="F72">
        <v>87</v>
      </c>
      <c r="H72">
        <v>177</v>
      </c>
    </row>
    <row r="73" spans="6:8" x14ac:dyDescent="0.3">
      <c r="F73">
        <v>88</v>
      </c>
      <c r="H73">
        <v>178</v>
      </c>
    </row>
    <row r="74" spans="6:8" x14ac:dyDescent="0.3">
      <c r="F74">
        <v>89</v>
      </c>
      <c r="H74">
        <v>179</v>
      </c>
    </row>
    <row r="75" spans="6:8" x14ac:dyDescent="0.3">
      <c r="F75">
        <v>90</v>
      </c>
      <c r="H75">
        <v>180</v>
      </c>
    </row>
    <row r="76" spans="6:8" x14ac:dyDescent="0.3">
      <c r="F76">
        <v>91</v>
      </c>
      <c r="H76">
        <v>181</v>
      </c>
    </row>
    <row r="77" spans="6:8" x14ac:dyDescent="0.3">
      <c r="F77">
        <v>92</v>
      </c>
      <c r="H77">
        <v>182</v>
      </c>
    </row>
    <row r="78" spans="6:8" x14ac:dyDescent="0.3">
      <c r="F78">
        <v>93</v>
      </c>
      <c r="H78">
        <v>183</v>
      </c>
    </row>
    <row r="79" spans="6:8" x14ac:dyDescent="0.3">
      <c r="F79">
        <v>94</v>
      </c>
      <c r="H79">
        <v>184</v>
      </c>
    </row>
    <row r="80" spans="6:8" x14ac:dyDescent="0.3">
      <c r="F80">
        <v>95</v>
      </c>
      <c r="H80">
        <v>185</v>
      </c>
    </row>
    <row r="81" spans="6:8" x14ac:dyDescent="0.3">
      <c r="F81" s="21">
        <v>96</v>
      </c>
      <c r="H81">
        <v>186</v>
      </c>
    </row>
    <row r="82" spans="6:8" x14ac:dyDescent="0.3">
      <c r="F82">
        <v>97</v>
      </c>
      <c r="H82">
        <v>187</v>
      </c>
    </row>
    <row r="83" spans="6:8" x14ac:dyDescent="0.3">
      <c r="F83">
        <v>98</v>
      </c>
      <c r="H83">
        <v>188</v>
      </c>
    </row>
    <row r="84" spans="6:8" x14ac:dyDescent="0.3">
      <c r="F84">
        <v>99</v>
      </c>
      <c r="H84">
        <v>189</v>
      </c>
    </row>
    <row r="85" spans="6:8" x14ac:dyDescent="0.3">
      <c r="F85">
        <v>100</v>
      </c>
      <c r="H85">
        <v>190</v>
      </c>
    </row>
    <row r="86" spans="6:8" x14ac:dyDescent="0.3">
      <c r="F86">
        <v>101</v>
      </c>
      <c r="H86">
        <v>191</v>
      </c>
    </row>
    <row r="87" spans="6:8" x14ac:dyDescent="0.3">
      <c r="F87">
        <v>102</v>
      </c>
      <c r="H87">
        <v>192</v>
      </c>
    </row>
    <row r="88" spans="6:8" x14ac:dyDescent="0.3">
      <c r="F88">
        <v>103</v>
      </c>
      <c r="H88">
        <v>193</v>
      </c>
    </row>
    <row r="89" spans="6:8" x14ac:dyDescent="0.3">
      <c r="F89">
        <v>104</v>
      </c>
      <c r="H89">
        <v>194</v>
      </c>
    </row>
    <row r="90" spans="6:8" x14ac:dyDescent="0.3">
      <c r="F90">
        <v>105</v>
      </c>
      <c r="H90">
        <v>195</v>
      </c>
    </row>
    <row r="91" spans="6:8" x14ac:dyDescent="0.3">
      <c r="F91">
        <v>106</v>
      </c>
      <c r="H91">
        <v>196</v>
      </c>
    </row>
    <row r="92" spans="6:8" x14ac:dyDescent="0.3">
      <c r="F92">
        <v>107</v>
      </c>
      <c r="H92">
        <v>197</v>
      </c>
    </row>
    <row r="93" spans="6:8" x14ac:dyDescent="0.3">
      <c r="F93">
        <v>108</v>
      </c>
      <c r="H93">
        <v>198</v>
      </c>
    </row>
    <row r="94" spans="6:8" x14ac:dyDescent="0.3">
      <c r="F94">
        <v>109</v>
      </c>
      <c r="H94">
        <v>199</v>
      </c>
    </row>
    <row r="95" spans="6:8" x14ac:dyDescent="0.3">
      <c r="F95">
        <v>110</v>
      </c>
      <c r="H95">
        <v>200</v>
      </c>
    </row>
    <row r="96" spans="6:8" x14ac:dyDescent="0.3">
      <c r="F96">
        <v>111</v>
      </c>
      <c r="H96">
        <v>201</v>
      </c>
    </row>
    <row r="97" spans="6:8" x14ac:dyDescent="0.3">
      <c r="F97">
        <v>112</v>
      </c>
      <c r="H97">
        <v>202</v>
      </c>
    </row>
    <row r="98" spans="6:8" x14ac:dyDescent="0.3">
      <c r="F98">
        <v>113</v>
      </c>
      <c r="H98">
        <v>203</v>
      </c>
    </row>
    <row r="99" spans="6:8" x14ac:dyDescent="0.3">
      <c r="F99">
        <v>114</v>
      </c>
      <c r="H99">
        <v>204</v>
      </c>
    </row>
    <row r="100" spans="6:8" x14ac:dyDescent="0.3">
      <c r="F100">
        <v>115</v>
      </c>
      <c r="H100">
        <v>205</v>
      </c>
    </row>
    <row r="101" spans="6:8" x14ac:dyDescent="0.3">
      <c r="F101">
        <v>116</v>
      </c>
      <c r="H101">
        <v>206</v>
      </c>
    </row>
    <row r="102" spans="6:8" x14ac:dyDescent="0.3">
      <c r="F102">
        <v>117</v>
      </c>
      <c r="H102">
        <v>207</v>
      </c>
    </row>
    <row r="103" spans="6:8" x14ac:dyDescent="0.3">
      <c r="F103">
        <v>118</v>
      </c>
      <c r="H103">
        <v>208</v>
      </c>
    </row>
    <row r="104" spans="6:8" x14ac:dyDescent="0.3">
      <c r="F104">
        <v>119</v>
      </c>
      <c r="H104">
        <v>209</v>
      </c>
    </row>
    <row r="105" spans="6:8" x14ac:dyDescent="0.3">
      <c r="F105">
        <v>120</v>
      </c>
      <c r="H105">
        <v>210</v>
      </c>
    </row>
    <row r="106" spans="6:8" x14ac:dyDescent="0.3">
      <c r="F106">
        <v>121</v>
      </c>
      <c r="H106">
        <v>211</v>
      </c>
    </row>
    <row r="107" spans="6:8" x14ac:dyDescent="0.3">
      <c r="F107">
        <v>122</v>
      </c>
      <c r="H107">
        <v>212</v>
      </c>
    </row>
    <row r="108" spans="6:8" x14ac:dyDescent="0.3">
      <c r="F108">
        <v>123</v>
      </c>
      <c r="H108">
        <v>213</v>
      </c>
    </row>
    <row r="109" spans="6:8" x14ac:dyDescent="0.3">
      <c r="F109">
        <v>124</v>
      </c>
      <c r="H109">
        <v>214</v>
      </c>
    </row>
    <row r="110" spans="6:8" x14ac:dyDescent="0.3">
      <c r="F110">
        <v>125</v>
      </c>
      <c r="H110">
        <v>215</v>
      </c>
    </row>
    <row r="111" spans="6:8" x14ac:dyDescent="0.3">
      <c r="F111">
        <v>126</v>
      </c>
      <c r="H111">
        <v>216</v>
      </c>
    </row>
    <row r="112" spans="6:8" x14ac:dyDescent="0.3">
      <c r="F112">
        <v>127</v>
      </c>
      <c r="H112">
        <v>217</v>
      </c>
    </row>
    <row r="113" spans="6:8" x14ac:dyDescent="0.3">
      <c r="F113">
        <v>128</v>
      </c>
      <c r="H113">
        <v>218</v>
      </c>
    </row>
    <row r="114" spans="6:8" x14ac:dyDescent="0.3">
      <c r="F114">
        <v>129</v>
      </c>
      <c r="H114">
        <v>219</v>
      </c>
    </row>
    <row r="115" spans="6:8" x14ac:dyDescent="0.3">
      <c r="F115">
        <v>130</v>
      </c>
      <c r="H115">
        <v>220</v>
      </c>
    </row>
    <row r="116" spans="6:8" x14ac:dyDescent="0.3">
      <c r="F116">
        <v>131</v>
      </c>
      <c r="H116">
        <v>221</v>
      </c>
    </row>
    <row r="117" spans="6:8" x14ac:dyDescent="0.3">
      <c r="F117">
        <v>132</v>
      </c>
      <c r="H117">
        <v>222</v>
      </c>
    </row>
    <row r="118" spans="6:8" x14ac:dyDescent="0.3">
      <c r="F118">
        <v>133</v>
      </c>
      <c r="H118">
        <v>223</v>
      </c>
    </row>
    <row r="119" spans="6:8" x14ac:dyDescent="0.3">
      <c r="F119">
        <v>134</v>
      </c>
      <c r="H119">
        <v>224</v>
      </c>
    </row>
    <row r="120" spans="6:8" x14ac:dyDescent="0.3">
      <c r="F120">
        <v>135</v>
      </c>
      <c r="H120">
        <v>225</v>
      </c>
    </row>
    <row r="121" spans="6:8" x14ac:dyDescent="0.3">
      <c r="F121">
        <v>136</v>
      </c>
      <c r="H121">
        <v>226</v>
      </c>
    </row>
    <row r="122" spans="6:8" x14ac:dyDescent="0.3">
      <c r="F122">
        <v>137</v>
      </c>
      <c r="H122">
        <v>227</v>
      </c>
    </row>
    <row r="123" spans="6:8" x14ac:dyDescent="0.3">
      <c r="F123">
        <v>138</v>
      </c>
      <c r="H123">
        <v>228</v>
      </c>
    </row>
    <row r="124" spans="6:8" x14ac:dyDescent="0.3">
      <c r="F124">
        <v>139</v>
      </c>
      <c r="H124">
        <v>229</v>
      </c>
    </row>
    <row r="125" spans="6:8" x14ac:dyDescent="0.3">
      <c r="F125">
        <v>140</v>
      </c>
      <c r="H125">
        <v>230</v>
      </c>
    </row>
    <row r="126" spans="6:8" x14ac:dyDescent="0.3">
      <c r="F126">
        <v>141</v>
      </c>
      <c r="H126">
        <v>231</v>
      </c>
    </row>
    <row r="127" spans="6:8" x14ac:dyDescent="0.3">
      <c r="F127">
        <v>142</v>
      </c>
      <c r="H127">
        <v>232</v>
      </c>
    </row>
    <row r="128" spans="6:8" x14ac:dyDescent="0.3">
      <c r="F128" s="21">
        <v>143</v>
      </c>
      <c r="H128">
        <v>233</v>
      </c>
    </row>
    <row r="129" spans="6:8" x14ac:dyDescent="0.3">
      <c r="F129">
        <v>144</v>
      </c>
      <c r="H129">
        <v>234</v>
      </c>
    </row>
    <row r="130" spans="6:8" x14ac:dyDescent="0.3">
      <c r="F130">
        <v>145</v>
      </c>
      <c r="H130">
        <v>235</v>
      </c>
    </row>
    <row r="131" spans="6:8" x14ac:dyDescent="0.3">
      <c r="F131">
        <v>146</v>
      </c>
      <c r="H131">
        <v>236</v>
      </c>
    </row>
    <row r="132" spans="6:8" x14ac:dyDescent="0.3">
      <c r="F132">
        <v>147</v>
      </c>
      <c r="H132">
        <v>237</v>
      </c>
    </row>
    <row r="133" spans="6:8" x14ac:dyDescent="0.3">
      <c r="F133">
        <v>148</v>
      </c>
      <c r="H133">
        <v>238</v>
      </c>
    </row>
    <row r="134" spans="6:8" x14ac:dyDescent="0.3">
      <c r="F134">
        <v>149</v>
      </c>
      <c r="H134">
        <v>239</v>
      </c>
    </row>
    <row r="135" spans="6:8" x14ac:dyDescent="0.3">
      <c r="F135">
        <v>150</v>
      </c>
      <c r="H135">
        <v>240</v>
      </c>
    </row>
    <row r="136" spans="6:8" x14ac:dyDescent="0.3">
      <c r="F136">
        <v>151</v>
      </c>
    </row>
    <row r="137" spans="6:8" x14ac:dyDescent="0.3">
      <c r="F137">
        <v>152</v>
      </c>
    </row>
    <row r="138" spans="6:8" x14ac:dyDescent="0.3">
      <c r="F138">
        <v>153</v>
      </c>
    </row>
    <row r="139" spans="6:8" x14ac:dyDescent="0.3">
      <c r="F139">
        <v>154</v>
      </c>
    </row>
    <row r="140" spans="6:8" x14ac:dyDescent="0.3">
      <c r="F140">
        <v>155</v>
      </c>
    </row>
    <row r="141" spans="6:8" x14ac:dyDescent="0.3">
      <c r="F141">
        <v>156</v>
      </c>
    </row>
    <row r="142" spans="6:8" x14ac:dyDescent="0.3">
      <c r="F142">
        <v>157</v>
      </c>
    </row>
    <row r="143" spans="6:8" x14ac:dyDescent="0.3">
      <c r="F143">
        <v>158</v>
      </c>
    </row>
    <row r="144" spans="6:8" x14ac:dyDescent="0.3">
      <c r="F144">
        <v>159</v>
      </c>
    </row>
    <row r="145" spans="6:6" x14ac:dyDescent="0.3">
      <c r="F145">
        <v>160</v>
      </c>
    </row>
    <row r="146" spans="6:6" x14ac:dyDescent="0.3">
      <c r="F146">
        <v>161</v>
      </c>
    </row>
    <row r="147" spans="6:6" x14ac:dyDescent="0.3">
      <c r="F147">
        <v>162</v>
      </c>
    </row>
    <row r="148" spans="6:6" x14ac:dyDescent="0.3">
      <c r="F148">
        <v>163</v>
      </c>
    </row>
    <row r="149" spans="6:6" x14ac:dyDescent="0.3">
      <c r="F149">
        <v>164</v>
      </c>
    </row>
    <row r="150" spans="6:6" x14ac:dyDescent="0.3">
      <c r="F150">
        <v>165</v>
      </c>
    </row>
    <row r="151" spans="6:6" x14ac:dyDescent="0.3">
      <c r="F151">
        <v>166</v>
      </c>
    </row>
    <row r="152" spans="6:6" x14ac:dyDescent="0.3">
      <c r="F152">
        <v>167</v>
      </c>
    </row>
    <row r="153" spans="6:6" x14ac:dyDescent="0.3">
      <c r="F153">
        <v>168</v>
      </c>
    </row>
    <row r="154" spans="6:6" x14ac:dyDescent="0.3">
      <c r="F154">
        <v>169</v>
      </c>
    </row>
    <row r="155" spans="6:6" x14ac:dyDescent="0.3">
      <c r="F155">
        <v>170</v>
      </c>
    </row>
    <row r="156" spans="6:6" x14ac:dyDescent="0.3">
      <c r="F156">
        <v>171</v>
      </c>
    </row>
    <row r="157" spans="6:6" x14ac:dyDescent="0.3">
      <c r="F157">
        <v>172</v>
      </c>
    </row>
    <row r="158" spans="6:6" x14ac:dyDescent="0.3">
      <c r="F158">
        <v>173</v>
      </c>
    </row>
    <row r="159" spans="6:6" x14ac:dyDescent="0.3">
      <c r="F159">
        <v>174</v>
      </c>
    </row>
    <row r="160" spans="6:6" x14ac:dyDescent="0.3">
      <c r="F160">
        <v>175</v>
      </c>
    </row>
    <row r="161" spans="6:6" x14ac:dyDescent="0.3">
      <c r="F161">
        <v>176</v>
      </c>
    </row>
    <row r="162" spans="6:6" x14ac:dyDescent="0.3">
      <c r="F162">
        <v>177</v>
      </c>
    </row>
    <row r="163" spans="6:6" x14ac:dyDescent="0.3">
      <c r="F163">
        <v>178</v>
      </c>
    </row>
    <row r="164" spans="6:6" x14ac:dyDescent="0.3">
      <c r="F164">
        <v>179</v>
      </c>
    </row>
    <row r="165" spans="6:6" x14ac:dyDescent="0.3">
      <c r="F165">
        <v>180</v>
      </c>
    </row>
    <row r="166" spans="6:6" x14ac:dyDescent="0.3">
      <c r="F166">
        <v>181</v>
      </c>
    </row>
    <row r="167" spans="6:6" x14ac:dyDescent="0.3">
      <c r="F167">
        <v>182</v>
      </c>
    </row>
    <row r="168" spans="6:6" x14ac:dyDescent="0.3">
      <c r="F168">
        <v>183</v>
      </c>
    </row>
    <row r="169" spans="6:6" x14ac:dyDescent="0.3">
      <c r="F169">
        <v>184</v>
      </c>
    </row>
    <row r="170" spans="6:6" x14ac:dyDescent="0.3">
      <c r="F170">
        <v>185</v>
      </c>
    </row>
    <row r="171" spans="6:6" x14ac:dyDescent="0.3">
      <c r="F171">
        <v>186</v>
      </c>
    </row>
    <row r="172" spans="6:6" x14ac:dyDescent="0.3">
      <c r="F172">
        <v>187</v>
      </c>
    </row>
    <row r="173" spans="6:6" x14ac:dyDescent="0.3">
      <c r="F173">
        <v>188</v>
      </c>
    </row>
    <row r="174" spans="6:6" x14ac:dyDescent="0.3">
      <c r="F174">
        <v>189</v>
      </c>
    </row>
    <row r="175" spans="6:6" x14ac:dyDescent="0.3">
      <c r="F175">
        <v>190</v>
      </c>
    </row>
    <row r="176" spans="6:6" x14ac:dyDescent="0.3">
      <c r="F176">
        <v>191</v>
      </c>
    </row>
    <row r="177" spans="6:6" x14ac:dyDescent="0.3">
      <c r="F177">
        <v>192</v>
      </c>
    </row>
    <row r="178" spans="6:6" x14ac:dyDescent="0.3">
      <c r="F178">
        <v>193</v>
      </c>
    </row>
    <row r="179" spans="6:6" x14ac:dyDescent="0.3">
      <c r="F179">
        <v>194</v>
      </c>
    </row>
    <row r="180" spans="6:6" x14ac:dyDescent="0.3">
      <c r="F180">
        <v>195</v>
      </c>
    </row>
    <row r="181" spans="6:6" x14ac:dyDescent="0.3">
      <c r="F181">
        <v>196</v>
      </c>
    </row>
    <row r="182" spans="6:6" x14ac:dyDescent="0.3">
      <c r="F182">
        <v>197</v>
      </c>
    </row>
    <row r="183" spans="6:6" x14ac:dyDescent="0.3">
      <c r="F183">
        <v>198</v>
      </c>
    </row>
    <row r="184" spans="6:6" x14ac:dyDescent="0.3">
      <c r="F184">
        <v>199</v>
      </c>
    </row>
    <row r="185" spans="6:6" x14ac:dyDescent="0.3">
      <c r="F185">
        <v>200</v>
      </c>
    </row>
    <row r="186" spans="6:6" x14ac:dyDescent="0.3">
      <c r="F186">
        <v>201</v>
      </c>
    </row>
    <row r="187" spans="6:6" x14ac:dyDescent="0.3">
      <c r="F187">
        <v>202</v>
      </c>
    </row>
    <row r="188" spans="6:6" x14ac:dyDescent="0.3">
      <c r="F188">
        <v>203</v>
      </c>
    </row>
    <row r="189" spans="6:6" x14ac:dyDescent="0.3">
      <c r="F189">
        <v>204</v>
      </c>
    </row>
    <row r="190" spans="6:6" x14ac:dyDescent="0.3">
      <c r="F190">
        <v>205</v>
      </c>
    </row>
    <row r="191" spans="6:6" x14ac:dyDescent="0.3">
      <c r="F191">
        <v>206</v>
      </c>
    </row>
    <row r="192" spans="6:6" x14ac:dyDescent="0.3">
      <c r="F192">
        <v>207</v>
      </c>
    </row>
    <row r="193" spans="6:6" x14ac:dyDescent="0.3">
      <c r="F193">
        <v>208</v>
      </c>
    </row>
    <row r="194" spans="6:6" x14ac:dyDescent="0.3">
      <c r="F194">
        <v>209</v>
      </c>
    </row>
    <row r="195" spans="6:6" x14ac:dyDescent="0.3">
      <c r="F195">
        <v>210</v>
      </c>
    </row>
    <row r="196" spans="6:6" x14ac:dyDescent="0.3">
      <c r="F196">
        <v>211</v>
      </c>
    </row>
    <row r="197" spans="6:6" x14ac:dyDescent="0.3">
      <c r="F197">
        <v>212</v>
      </c>
    </row>
    <row r="198" spans="6:6" x14ac:dyDescent="0.3">
      <c r="F198">
        <v>213</v>
      </c>
    </row>
    <row r="199" spans="6:6" x14ac:dyDescent="0.3">
      <c r="F199">
        <v>214</v>
      </c>
    </row>
    <row r="200" spans="6:6" x14ac:dyDescent="0.3">
      <c r="F200">
        <v>215</v>
      </c>
    </row>
    <row r="201" spans="6:6" x14ac:dyDescent="0.3">
      <c r="F201">
        <v>216</v>
      </c>
    </row>
    <row r="202" spans="6:6" x14ac:dyDescent="0.3">
      <c r="F202">
        <v>217</v>
      </c>
    </row>
    <row r="203" spans="6:6" x14ac:dyDescent="0.3">
      <c r="F203">
        <v>218</v>
      </c>
    </row>
    <row r="204" spans="6:6" x14ac:dyDescent="0.3">
      <c r="F204">
        <v>219</v>
      </c>
    </row>
    <row r="205" spans="6:6" x14ac:dyDescent="0.3">
      <c r="F205">
        <v>220</v>
      </c>
    </row>
    <row r="206" spans="6:6" x14ac:dyDescent="0.3">
      <c r="F206">
        <v>221</v>
      </c>
    </row>
    <row r="207" spans="6:6" x14ac:dyDescent="0.3">
      <c r="F207">
        <v>222</v>
      </c>
    </row>
    <row r="208" spans="6:6" x14ac:dyDescent="0.3">
      <c r="F208">
        <v>223</v>
      </c>
    </row>
    <row r="209" spans="6:6" x14ac:dyDescent="0.3">
      <c r="F209">
        <v>224</v>
      </c>
    </row>
    <row r="210" spans="6:6" x14ac:dyDescent="0.3">
      <c r="F210">
        <v>225</v>
      </c>
    </row>
    <row r="211" spans="6:6" x14ac:dyDescent="0.3">
      <c r="F211">
        <v>226</v>
      </c>
    </row>
    <row r="212" spans="6:6" x14ac:dyDescent="0.3">
      <c r="F212">
        <v>227</v>
      </c>
    </row>
    <row r="213" spans="6:6" x14ac:dyDescent="0.3">
      <c r="F213">
        <v>228</v>
      </c>
    </row>
    <row r="214" spans="6:6" x14ac:dyDescent="0.3">
      <c r="F214">
        <v>229</v>
      </c>
    </row>
    <row r="215" spans="6:6" x14ac:dyDescent="0.3">
      <c r="F215">
        <v>230</v>
      </c>
    </row>
    <row r="216" spans="6:6" x14ac:dyDescent="0.3">
      <c r="F216">
        <v>231</v>
      </c>
    </row>
    <row r="217" spans="6:6" x14ac:dyDescent="0.3">
      <c r="F217">
        <v>232</v>
      </c>
    </row>
    <row r="218" spans="6:6" x14ac:dyDescent="0.3">
      <c r="F218">
        <v>233</v>
      </c>
    </row>
    <row r="219" spans="6:6" x14ac:dyDescent="0.3">
      <c r="F219">
        <v>234</v>
      </c>
    </row>
    <row r="220" spans="6:6" x14ac:dyDescent="0.3">
      <c r="F220">
        <v>235</v>
      </c>
    </row>
    <row r="221" spans="6:6" x14ac:dyDescent="0.3">
      <c r="F221">
        <v>236</v>
      </c>
    </row>
    <row r="222" spans="6:6" x14ac:dyDescent="0.3">
      <c r="F222">
        <v>237</v>
      </c>
    </row>
    <row r="223" spans="6:6" x14ac:dyDescent="0.3">
      <c r="F223">
        <v>238</v>
      </c>
    </row>
    <row r="224" spans="6:6" x14ac:dyDescent="0.3">
      <c r="F224">
        <v>239</v>
      </c>
    </row>
    <row r="225" spans="6:6" x14ac:dyDescent="0.3">
      <c r="F225">
        <v>240</v>
      </c>
    </row>
  </sheetData>
  <mergeCells count="2">
    <mergeCell ref="F3:H3"/>
    <mergeCell ref="A23:E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6</vt:i4>
      </vt:variant>
    </vt:vector>
  </HeadingPairs>
  <TitlesOfParts>
    <vt:vector size="13" baseType="lpstr">
      <vt:lpstr>Accueil</vt:lpstr>
      <vt:lpstr>Français</vt:lpstr>
      <vt:lpstr>English</vt:lpstr>
      <vt:lpstr>Nederlands</vt:lpstr>
      <vt:lpstr>Données FR</vt:lpstr>
      <vt:lpstr>Données EN</vt:lpstr>
      <vt:lpstr>Données NL</vt:lpstr>
      <vt:lpstr>'Données EN'!pieds</vt:lpstr>
      <vt:lpstr>'Données NL'!pieds</vt:lpstr>
      <vt:lpstr>pieds</vt:lpstr>
      <vt:lpstr>English!Zone_d_impression</vt:lpstr>
      <vt:lpstr>Français!Zone_d_impression</vt:lpstr>
      <vt:lpstr>Nederlands!Zone_d_impression</vt:lpstr>
    </vt:vector>
  </TitlesOfParts>
  <Company>MBB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Bols Arnaud</dc:creator>
  <cp:lastModifiedBy>Jerome</cp:lastModifiedBy>
  <cp:lastPrinted>2024-01-17T16:26:31Z</cp:lastPrinted>
  <dcterms:created xsi:type="dcterms:W3CDTF">2024-01-08T13:08:35Z</dcterms:created>
  <dcterms:modified xsi:type="dcterms:W3CDTF">2024-01-19T12:06:29Z</dcterms:modified>
</cp:coreProperties>
</file>